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0005" windowHeight="55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БЮДЖЕТА'!$A$13:$F$555</definedName>
    <definedName name="_xlnm.Print_Titles" localSheetId="0">'БЕЗ УЧЕТА СЧЕТОВ БЮДЖЕТА'!$13:$13</definedName>
    <definedName name="_xlnm.Print_Area" localSheetId="0">'БЕЗ УЧЕТА СЧЕТОВ БЮДЖЕТА'!$A$1:$Y$557</definedName>
  </definedNames>
  <calcPr fullCalcOnLoad="1"/>
</workbook>
</file>

<file path=xl/sharedStrings.xml><?xml version="1.0" encoding="utf-8"?>
<sst xmlns="http://schemas.openxmlformats.org/spreadsheetml/2006/main" count="2197" uniqueCount="448">
  <si>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</si>
  <si>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</si>
  <si>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</si>
  <si>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</si>
  <si>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</si>
  <si>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</si>
  <si>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</si>
  <si>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</si>
  <si>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</si>
  <si>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</si>
  <si>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</si>
  <si>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</si>
  <si>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</si>
  <si>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</si>
  <si>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</si>
  <si>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</si>
  <si>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</si>
  <si>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</si>
  <si>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</si>
  <si>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</si>
  <si>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</si>
  <si>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</si>
  <si>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</si>
  <si>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</si>
  <si>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</si>
  <si>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</si>
  <si>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</si>
  <si>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</si>
  <si>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</si>
  <si>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</si>
  <si>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</si>
  <si>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</si>
  <si>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</si>
  <si>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</si>
  <si>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</si>
  <si>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</si>
  <si>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</si>
  <si>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</si>
  <si>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</si>
  <si>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</si>
  <si>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</si>
  <si>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</si>
  <si>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</si>
  <si>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</si>
  <si>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</si>
  <si>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</si>
  <si>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</si>
  <si>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</si>
  <si>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</si>
  <si>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</si>
  <si>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</si>
  <si>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</si>
  <si>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</si>
  <si>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</si>
  <si>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</si>
  <si>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</si>
  <si>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</si>
  <si>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</si>
  <si>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</si>
  <si>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</si>
  <si>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</si>
  <si>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</si>
  <si>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</si>
  <si>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</si>
  <si>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</si>
  <si>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</si>
  <si>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</si>
  <si>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</si>
  <si>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</si>
  <si>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</si>
  <si>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</si>
  <si>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</si>
  <si>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</si>
  <si>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</si>
  <si>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</si>
  <si>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</si>
  <si>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</si>
  <si>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</si>
  <si>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</si>
  <si>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</si>
  <si>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</si>
  <si>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</si>
  <si>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</si>
  <si>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</si>
  <si>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</si>
  <si>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</si>
  <si>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</si>
  <si>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</si>
  <si>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</si>
  <si>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</si>
  <si>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</si>
  <si>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</si>
  <si>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</si>
  <si>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</si>
  <si>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</si>
  <si>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</si>
  <si>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</si>
  <si>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</si>
  <si>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</si>
  <si>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</si>
  <si>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</si>
  <si>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</si>
  <si>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</si>
  <si>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</si>
  <si>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</si>
  <si>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</si>
  <si>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</si>
  <si>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</si>
  <si>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</si>
  <si>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</si>
  <si>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</si>
  <si>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</si>
  <si>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</si>
  <si>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</si>
  <si>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</si>
  <si>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</si>
  <si>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</si>
  <si>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</si>
  <si>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</si>
  <si>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</si>
  <si>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</si>
  <si>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</si>
  <si>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</si>
  <si>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</si>
  <si>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</si>
  <si>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</si>
  <si>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</si>
  <si>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</si>
  <si>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</si>
  <si>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</si>
  <si>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</si>
  <si>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</si>
  <si>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</si>
  <si>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</si>
  <si>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</si>
  <si>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</si>
  <si>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</si>
  <si>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</si>
  <si>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</si>
  <si>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</si>
  <si>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</si>
  <si>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</si>
  <si>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</si>
  <si>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</si>
  <si>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</si>
  <si>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</si>
  <si>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</si>
  <si>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</si>
  <si>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</si>
  <si>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</si>
  <si>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</si>
  <si>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</si>
  <si>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</si>
  <si>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</si>
  <si>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</si>
  <si>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</si>
  <si>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</si>
  <si>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</si>
  <si>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</si>
  <si>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</si>
  <si>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</si>
  <si>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</si>
  <si>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</si>
  <si>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</si>
  <si>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</si>
  <si>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</si>
  <si>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</si>
  <si>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</si>
  <si>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</si>
  <si>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</si>
  <si>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</si>
  <si>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</si>
  <si>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</si>
  <si>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</si>
  <si>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</si>
  <si>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</si>
  <si>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</si>
  <si>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</si>
  <si>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</si>
  <si>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</si>
  <si>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</si>
  <si>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</si>
  <si>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</si>
  <si>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</si>
  <si>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</si>
  <si>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</si>
  <si>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</si>
  <si>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</si>
  <si>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</si>
  <si>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</si>
  <si>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</si>
  <si>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</si>
  <si>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</si>
  <si>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</si>
  <si>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</si>
  <si>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</si>
  <si>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</si>
  <si>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</si>
  <si>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</si>
  <si>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</si>
  <si>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</si>
  <si>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</si>
  <si>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</si>
  <si>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</si>
  <si>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</si>
  <si>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</si>
  <si>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</si>
  <si>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</si>
  <si>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</si>
  <si>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</si>
  <si>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</si>
  <si>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</si>
  <si>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</si>
  <si>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</si>
  <si>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</si>
  <si>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</si>
  <si>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</si>
  <si>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</si>
  <si>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</si>
  <si>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</si>
  <si>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</si>
  <si>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</si>
  <si>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</si>
  <si>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</si>
  <si>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</si>
  <si>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</si>
  <si>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</si>
  <si>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</si>
  <si>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</si>
  <si>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</si>
  <si>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</si>
  <si>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</si>
  <si>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</si>
  <si>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</si>
  <si>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</si>
  <si>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</si>
  <si>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</si>
  <si>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</si>
  <si>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</si>
  <si>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</si>
  <si>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</si>
  <si>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</si>
  <si>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</si>
  <si>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</si>
  <si>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</si>
  <si>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</si>
  <si>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</si>
  <si>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</si>
  <si>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</si>
  <si>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</si>
  <si>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</si>
  <si>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</si>
  <si>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</si>
  <si>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</si>
  <si>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</si>
  <si>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</si>
  <si>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</si>
  <si>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</si>
  <si>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</si>
  <si>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</si>
  <si>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</si>
  <si>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</si>
  <si>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</si>
  <si>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</si>
  <si>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</si>
  <si>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</si>
  <si>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</si>
  <si>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</si>
  <si>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</si>
  <si>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</si>
  <si>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</si>
  <si>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</si>
  <si>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</si>
  <si>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</si>
  <si>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</si>
  <si>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</si>
  <si>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</si>
  <si>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</si>
  <si>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</si>
  <si>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</si>
  <si>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</si>
  <si>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</si>
  <si>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</si>
  <si>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</si>
  <si>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</si>
  <si>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</si>
  <si>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</si>
  <si>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</si>
  <si>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</si>
  <si>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</si>
  <si>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</si>
  <si>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</si>
  <si>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</si>
  <si>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</si>
  <si>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</si>
  <si>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</si>
  <si>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</si>
  <si>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</si>
  <si>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</si>
  <si>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</si>
  <si>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</si>
  <si>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</si>
  <si>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</si>
  <si>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</si>
  <si>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</si>
  <si>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</si>
  <si>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</si>
  <si>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</si>
  <si>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</si>
  <si>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</si>
  <si>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</si>
  <si>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</si>
  <si>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</si>
  <si>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</si>
  <si>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</si>
  <si>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</si>
  <si>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</si>
  <si>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</si>
  <si>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</si>
  <si>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</si>
  <si>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</si>
  <si>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</si>
  <si>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</si>
  <si>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</si>
  <si>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</si>
  <si>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</si>
  <si>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</si>
  <si>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</si>
  <si>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</si>
  <si>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</si>
  <si>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</si>
  <si>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</si>
  <si>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</si>
  <si>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</si>
  <si>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</si>
  <si>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</si>
  <si>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</si>
  <si>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</si>
  <si>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</si>
  <si>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</si>
  <si>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</si>
  <si>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</si>
  <si>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</si>
  <si>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</si>
  <si>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</si>
  <si>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</si>
  <si>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</si>
  <si>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</si>
  <si>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</si>
  <si>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</si>
  <si>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</si>
  <si>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</si>
  <si>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</si>
  <si>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</si>
  <si>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</si>
  <si>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</si>
  <si>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</si>
  <si>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</si>
  <si>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</si>
  <si>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</si>
  <si>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</si>
  <si>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</si>
  <si>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</si>
  <si>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</si>
  <si>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</si>
  <si>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</si>
  <si>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</si>
  <si>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</si>
  <si>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</si>
  <si>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</si>
  <si>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</si>
  <si>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</si>
  <si>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</si>
  <si>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</si>
  <si>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</si>
  <si>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</si>
  <si>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</si>
  <si>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</si>
  <si>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</si>
  <si>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</si>
  <si>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</si>
  <si>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</si>
  <si>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</si>
  <si>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</si>
  <si>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</si>
  <si>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</si>
  <si>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</si>
  <si>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</si>
  <si>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</si>
  <si>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</si>
  <si>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</si>
  <si>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</si>
  <si>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</si>
  <si>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</si>
  <si>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</si>
  <si>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</si>
  <si>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</si>
  <si>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</si>
  <si>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0800092370</t>
  </si>
  <si>
    <t>08000S2370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</si>
  <si>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</si>
  <si>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</si>
  <si>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</si>
  <si>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1900092320</t>
  </si>
  <si>
    <t>414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</si>
  <si>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</si>
  <si>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</si>
  <si>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</si>
  <si>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</si>
  <si>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</si>
  <si>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</si>
  <si>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</si>
  <si>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</si>
  <si>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0320092020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</si>
  <si>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</si>
  <si>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</si>
  <si>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</si>
  <si>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03600L0270</t>
  </si>
  <si>
    <t>03600R0270</t>
  </si>
  <si>
    <t>Мероприятия государственной программы Российской Федерации "Доступная среда" на 2011-2020 годы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</si>
  <si>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</si>
  <si>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</si>
  <si>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</si>
  <si>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</si>
  <si>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0310092340</t>
  </si>
  <si>
    <t>Расходы на капитальный ремонт зданий муниципальных общеобразовательных учреждений за счет средств краевого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</si>
  <si>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</si>
  <si>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</si>
  <si>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03100L5200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</si>
  <si>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</si>
  <si>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</si>
  <si>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</si>
  <si>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</si>
  <si>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</si>
  <si>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05000R0270</t>
  </si>
  <si>
    <t>1610092050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</si>
  <si>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</si>
  <si>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</si>
  <si>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</si>
  <si>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01000R0200</t>
  </si>
  <si>
    <t>Субсидии из краевого бюджета гражданам на приобретение жилья</t>
  </si>
  <si>
    <t>Исполнено</t>
  </si>
  <si>
    <t>% Исполнения</t>
  </si>
  <si>
    <t>Приложение 2 к решению Думы</t>
  </si>
  <si>
    <t>0320021691</t>
  </si>
  <si>
    <t>Мероприятия учреждений по развитию общего образования</t>
  </si>
  <si>
    <t>0310021691</t>
  </si>
  <si>
    <t>района № 276  от 31.05.2018г.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</si>
</sst>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_ ;\-#,##0.000\ "/>
    <numFmt numFmtId="178" formatCode="#,##0.000_р_.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5" fillId="36" borderId="12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6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69" fontId="5" fillId="37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0" fontId="2" fillId="38" borderId="11" xfId="0" applyFont="1" applyFill="1" applyBorder="1" applyAlignment="1">
      <alignment horizontal="center" vertical="top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70" fontId="2" fillId="38" borderId="11" xfId="0" applyNumberFormat="1" applyFont="1" applyFill="1" applyBorder="1" applyAlignment="1">
      <alignment horizontal="center" vertical="center" shrinkToFit="1"/>
    </xf>
    <xf numFmtId="170" fontId="2" fillId="34" borderId="11" xfId="0" applyNumberFormat="1" applyFont="1" applyFill="1" applyBorder="1" applyAlignment="1">
      <alignment horizontal="center" vertical="center" shrinkToFit="1"/>
    </xf>
    <xf numFmtId="170" fontId="2" fillId="36" borderId="11" xfId="0" applyNumberFormat="1" applyFont="1" applyFill="1" applyBorder="1" applyAlignment="1">
      <alignment horizontal="center" vertical="center" shrinkToFit="1"/>
    </xf>
    <xf numFmtId="170" fontId="2" fillId="35" borderId="11" xfId="0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69" fontId="2" fillId="39" borderId="11" xfId="0" applyNumberFormat="1" applyFont="1" applyFill="1" applyBorder="1" applyAlignment="1">
      <alignment horizontal="center" vertical="center" shrinkToFit="1"/>
    </xf>
    <xf numFmtId="172" fontId="2" fillId="38" borderId="11" xfId="61" applyNumberFormat="1" applyFont="1" applyFill="1" applyBorder="1" applyAlignment="1">
      <alignment horizontal="center" vertical="center" shrinkToFit="1"/>
    </xf>
    <xf numFmtId="172" fontId="2" fillId="34" borderId="11" xfId="61" applyNumberFormat="1" applyFont="1" applyFill="1" applyBorder="1" applyAlignment="1">
      <alignment horizontal="center" vertical="center" shrinkToFit="1"/>
    </xf>
    <xf numFmtId="172" fontId="2" fillId="36" borderId="11" xfId="61" applyNumberFormat="1" applyFont="1" applyFill="1" applyBorder="1" applyAlignment="1">
      <alignment horizontal="center" vertical="center" shrinkToFit="1"/>
    </xf>
    <xf numFmtId="172" fontId="2" fillId="35" borderId="11" xfId="61" applyNumberFormat="1" applyFont="1" applyFill="1" applyBorder="1" applyAlignment="1">
      <alignment horizontal="center" vertical="center" shrinkToFit="1"/>
    </xf>
    <xf numFmtId="169" fontId="4" fillId="33" borderId="11" xfId="0" applyNumberFormat="1" applyFont="1" applyFill="1" applyBorder="1" applyAlignment="1">
      <alignment horizontal="center" vertical="center" wrapText="1"/>
    </xf>
    <xf numFmtId="43" fontId="4" fillId="40" borderId="11" xfId="61" applyFont="1" applyFill="1" applyBorder="1" applyAlignment="1">
      <alignment horizontal="center" vertical="center" wrapText="1"/>
    </xf>
    <xf numFmtId="2" fontId="4" fillId="40" borderId="11" xfId="0" applyNumberFormat="1" applyFont="1" applyFill="1" applyBorder="1" applyAlignment="1">
      <alignment horizontal="center" vertical="center"/>
    </xf>
    <xf numFmtId="169" fontId="2" fillId="35" borderId="11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8" borderId="13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2" fontId="4" fillId="40" borderId="11" xfId="0" applyNumberFormat="1" applyFont="1" applyFill="1" applyBorder="1" applyAlignment="1">
      <alignment horizontal="center"/>
    </xf>
    <xf numFmtId="169" fontId="2" fillId="36" borderId="17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4" fontId="2" fillId="12" borderId="15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4" fontId="2" fillId="12" borderId="11" xfId="0" applyNumberFormat="1" applyFont="1" applyFill="1" applyBorder="1" applyAlignment="1">
      <alignment horizontal="center" vertical="center" shrinkToFit="1"/>
    </xf>
    <xf numFmtId="0" fontId="2" fillId="39" borderId="16" xfId="0" applyFont="1" applyFill="1" applyBorder="1" applyAlignment="1">
      <alignment vertical="top" wrapText="1"/>
    </xf>
    <xf numFmtId="49" fontId="2" fillId="39" borderId="15" xfId="0" applyNumberFormat="1" applyFont="1" applyFill="1" applyBorder="1" applyAlignment="1">
      <alignment horizontal="center" vertical="center" shrinkToFit="1"/>
    </xf>
    <xf numFmtId="4" fontId="5" fillId="12" borderId="11" xfId="0" applyNumberFormat="1" applyFont="1" applyFill="1" applyBorder="1" applyAlignment="1">
      <alignment horizontal="center" vertical="center" shrinkToFit="1"/>
    </xf>
    <xf numFmtId="4" fontId="5" fillId="39" borderId="11" xfId="0" applyNumberFormat="1" applyFont="1" applyFill="1" applyBorder="1" applyAlignment="1">
      <alignment horizontal="center" vertical="center" shrinkToFit="1"/>
    </xf>
    <xf numFmtId="172" fontId="2" fillId="12" borderId="11" xfId="61" applyNumberFormat="1" applyFont="1" applyFill="1" applyBorder="1" applyAlignment="1">
      <alignment horizontal="center" vertical="center" shrinkToFit="1"/>
    </xf>
    <xf numFmtId="4" fontId="7" fillId="12" borderId="11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169" fontId="2" fillId="39" borderId="17" xfId="0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4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35" borderId="11" xfId="0" applyFont="1" applyFill="1" applyBorder="1" applyAlignment="1">
      <alignment horizontal="center" wrapText="1"/>
    </xf>
    <xf numFmtId="177" fontId="2" fillId="39" borderId="11" xfId="61" applyNumberFormat="1" applyFont="1" applyFill="1" applyBorder="1" applyAlignment="1">
      <alignment horizontal="center" vertical="center" shrinkToFit="1"/>
    </xf>
    <xf numFmtId="170" fontId="2" fillId="39" borderId="11" xfId="0" applyNumberFormat="1" applyFont="1" applyFill="1" applyBorder="1" applyAlignment="1">
      <alignment horizontal="center" vertical="center" shrinkToFit="1"/>
    </xf>
    <xf numFmtId="172" fontId="2" fillId="39" borderId="11" xfId="61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shrinkToFit="1"/>
    </xf>
    <xf numFmtId="0" fontId="8" fillId="39" borderId="0" xfId="0" applyFont="1" applyFill="1" applyAlignment="1">
      <alignment horizontal="center"/>
    </xf>
    <xf numFmtId="169" fontId="51" fillId="0" borderId="1" xfId="33" applyNumberFormat="1" applyFont="1" applyAlignment="1" applyProtection="1">
      <alignment horizontal="center" vertical="center" shrinkToFit="1"/>
      <protection/>
    </xf>
    <xf numFmtId="0" fontId="2" fillId="12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9" borderId="0" xfId="0" applyFont="1" applyFill="1" applyAlignment="1">
      <alignment wrapText="1" shrinkToFit="1"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wrapText="1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Border="1" applyAlignment="1">
      <alignment shrinkToFit="1"/>
    </xf>
    <xf numFmtId="172" fontId="2" fillId="39" borderId="0" xfId="61" applyNumberFormat="1" applyFont="1" applyFill="1" applyBorder="1" applyAlignment="1">
      <alignment horizontal="center" vertical="center" shrinkToFit="1"/>
    </xf>
    <xf numFmtId="0" fontId="1" fillId="39" borderId="0" xfId="0" applyFont="1" applyFill="1" applyBorder="1" applyAlignment="1">
      <alignment/>
    </xf>
    <xf numFmtId="170" fontId="2" fillId="39" borderId="0" xfId="0" applyNumberFormat="1" applyFont="1" applyFill="1" applyBorder="1" applyAlignment="1">
      <alignment horizontal="center" vertical="center" shrinkToFit="1"/>
    </xf>
    <xf numFmtId="177" fontId="2" fillId="39" borderId="0" xfId="61" applyNumberFormat="1" applyFont="1" applyFill="1" applyBorder="1" applyAlignment="1">
      <alignment horizontal="center" vertical="center" shrinkToFit="1"/>
    </xf>
    <xf numFmtId="0" fontId="8" fillId="39" borderId="0" xfId="0" applyFont="1" applyFill="1" applyBorder="1" applyAlignment="1">
      <alignment horizontal="center"/>
    </xf>
    <xf numFmtId="177" fontId="2" fillId="35" borderId="11" xfId="61" applyNumberFormat="1" applyFont="1" applyFill="1" applyBorder="1" applyAlignment="1">
      <alignment horizontal="center" vertical="center" shrinkToFit="1"/>
    </xf>
    <xf numFmtId="169" fontId="2" fillId="34" borderId="11" xfId="61" applyNumberFormat="1" applyFont="1" applyFill="1" applyBorder="1" applyAlignment="1">
      <alignment horizontal="center" vertical="center" shrinkToFit="1"/>
    </xf>
    <xf numFmtId="169" fontId="2" fillId="39" borderId="11" xfId="61" applyNumberFormat="1" applyFont="1" applyFill="1" applyBorder="1" applyAlignment="1">
      <alignment horizontal="center" vertical="center" shrinkToFit="1"/>
    </xf>
    <xf numFmtId="178" fontId="2" fillId="38" borderId="11" xfId="61" applyNumberFormat="1" applyFont="1" applyFill="1" applyBorder="1" applyAlignment="1">
      <alignment horizontal="center" vertical="center" shrinkToFit="1"/>
    </xf>
    <xf numFmtId="169" fontId="2" fillId="38" borderId="11" xfId="61" applyNumberFormat="1" applyFont="1" applyFill="1" applyBorder="1" applyAlignment="1">
      <alignment horizontal="center" vertical="center" shrinkToFit="1"/>
    </xf>
    <xf numFmtId="170" fontId="2" fillId="38" borderId="11" xfId="61" applyNumberFormat="1" applyFont="1" applyFill="1" applyBorder="1" applyAlignment="1">
      <alignment horizontal="center" vertical="center" shrinkToFit="1"/>
    </xf>
    <xf numFmtId="170" fontId="1" fillId="0" borderId="0" xfId="0" applyNumberFormat="1" applyFont="1" applyAlignment="1">
      <alignment/>
    </xf>
    <xf numFmtId="170" fontId="2" fillId="34" borderId="11" xfId="61" applyNumberFormat="1" applyFont="1" applyFill="1" applyBorder="1" applyAlignment="1">
      <alignment horizontal="center" vertical="center" shrinkToFit="1"/>
    </xf>
    <xf numFmtId="170" fontId="2" fillId="36" borderId="11" xfId="61" applyNumberFormat="1" applyFont="1" applyFill="1" applyBorder="1" applyAlignment="1">
      <alignment horizontal="center" vertical="center" shrinkToFit="1"/>
    </xf>
    <xf numFmtId="170" fontId="2" fillId="39" borderId="11" xfId="6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7"/>
  <sheetViews>
    <sheetView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25" width="14.25390625" style="2" customWidth="1"/>
    <col min="26" max="26" width="9.125" style="2" customWidth="1"/>
    <col min="27" max="27" width="9.75390625" style="2" customWidth="1"/>
    <col min="28" max="28" width="10.375" style="2" customWidth="1"/>
    <col min="29" max="16384" width="9.125" style="2" customWidth="1"/>
  </cols>
  <sheetData>
    <row r="2" spans="2:25" ht="12.75">
      <c r="B2" s="151" t="s">
        <v>443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2:25" ht="12.75">
      <c r="B3" s="151" t="s">
        <v>90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2:25" ht="12.75">
      <c r="B4" s="151" t="s">
        <v>447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6" spans="2:23" ht="12.75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2:23" ht="18.75" customHeigh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3:22" ht="12.75"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10" spans="1:22" ht="30.75" customHeight="1">
      <c r="A10" s="154" t="s">
        <v>47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</row>
    <row r="11" spans="1:22" ht="57" customHeight="1">
      <c r="A11" s="158" t="s">
        <v>369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1:22" ht="15.75">
      <c r="A12" s="157" t="s">
        <v>65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8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  <c r="X13" s="90" t="s">
        <v>441</v>
      </c>
      <c r="Y13" s="91" t="s">
        <v>442</v>
      </c>
      <c r="Z13" s="125"/>
      <c r="AA13" s="132"/>
      <c r="AB13" s="132"/>
    </row>
    <row r="14" spans="1:28" ht="18.75" customHeight="1" outlineLevel="2">
      <c r="A14" s="16" t="s">
        <v>61</v>
      </c>
      <c r="B14" s="17" t="s">
        <v>60</v>
      </c>
      <c r="C14" s="17" t="s">
        <v>257</v>
      </c>
      <c r="D14" s="17" t="s">
        <v>5</v>
      </c>
      <c r="E14" s="17"/>
      <c r="F14" s="71">
        <f>F15+F23+F49+F70+F84+F89+F64+F78</f>
        <v>74180.60701999998</v>
      </c>
      <c r="G14" s="18" t="e">
        <f>G15+G23+G49+#REF!+G70+#REF!+G84+G89+#REF!</f>
        <v>#REF!</v>
      </c>
      <c r="H14" s="18" t="e">
        <f>H15+H23+H49+#REF!+H70+#REF!+H84+H89+#REF!</f>
        <v>#REF!</v>
      </c>
      <c r="I14" s="18" t="e">
        <f>I15+I23+I49+#REF!+I70+#REF!+I84+I89+#REF!</f>
        <v>#REF!</v>
      </c>
      <c r="J14" s="18" t="e">
        <f>J15+J23+J49+#REF!+J70+#REF!+J84+J89+#REF!</f>
        <v>#REF!</v>
      </c>
      <c r="K14" s="18" t="e">
        <f>K15+K23+K49+#REF!+K70+#REF!+K84+K89+#REF!</f>
        <v>#REF!</v>
      </c>
      <c r="L14" s="18" t="e">
        <f>L15+L23+L49+#REF!+L70+#REF!+L84+L89+#REF!</f>
        <v>#REF!</v>
      </c>
      <c r="M14" s="18" t="e">
        <f>M15+M23+M49+#REF!+M70+#REF!+M84+M89+#REF!</f>
        <v>#REF!</v>
      </c>
      <c r="N14" s="18" t="e">
        <f>N15+N23+N49+#REF!+N70+#REF!+N84+N89+#REF!</f>
        <v>#REF!</v>
      </c>
      <c r="O14" s="18" t="e">
        <f>O15+O23+O49+#REF!+O70+#REF!+O84+O89+#REF!</f>
        <v>#REF!</v>
      </c>
      <c r="P14" s="18" t="e">
        <f>P15+P23+P49+#REF!+P70+#REF!+P84+P89+#REF!</f>
        <v>#REF!</v>
      </c>
      <c r="Q14" s="18" t="e">
        <f>Q15+Q23+Q49+#REF!+Q70+#REF!+Q84+Q89+#REF!</f>
        <v>#REF!</v>
      </c>
      <c r="R14" s="18" t="e">
        <f>R15+R23+R49+#REF!+R70+#REF!+R84+R89+#REF!</f>
        <v>#REF!</v>
      </c>
      <c r="S14" s="18" t="e">
        <f>S15+S23+S49+#REF!+S70+#REF!+S84+S89+#REF!</f>
        <v>#REF!</v>
      </c>
      <c r="T14" s="18" t="e">
        <f>T15+T23+T49+#REF!+T70+#REF!+T84+T89+#REF!</f>
        <v>#REF!</v>
      </c>
      <c r="U14" s="18" t="e">
        <f>U15+U23+U49+#REF!+U70+#REF!+U84+U89+#REF!</f>
        <v>#REF!</v>
      </c>
      <c r="V14" s="18" t="e">
        <f>V15+V23+V49+#REF!+V70+#REF!+V84+V89+#REF!</f>
        <v>#REF!</v>
      </c>
      <c r="X14" s="71">
        <f>X15+X23+X49+X70+X84+X89+X64+X78</f>
        <v>71174.13799999998</v>
      </c>
      <c r="Y14" s="92">
        <f>X14/F14*100</f>
        <v>95.94709568878369</v>
      </c>
      <c r="Z14" s="125"/>
      <c r="AA14" s="132"/>
      <c r="AB14" s="132"/>
    </row>
    <row r="15" spans="1:28" s="29" customFormat="1" ht="33" customHeight="1" outlineLevel="3">
      <c r="A15" s="25" t="s">
        <v>26</v>
      </c>
      <c r="B15" s="27" t="s">
        <v>6</v>
      </c>
      <c r="C15" s="27" t="s">
        <v>257</v>
      </c>
      <c r="D15" s="27" t="s">
        <v>5</v>
      </c>
      <c r="E15" s="27"/>
      <c r="F15" s="93">
        <f>F16</f>
        <v>1985.6999999999998</v>
      </c>
      <c r="G15" s="28">
        <f aca="true" t="shared" si="0" ref="G15:V15">G16</f>
        <v>1204.8</v>
      </c>
      <c r="H15" s="28">
        <f t="shared" si="0"/>
        <v>1204.8</v>
      </c>
      <c r="I15" s="28">
        <f t="shared" si="0"/>
        <v>1204.8</v>
      </c>
      <c r="J15" s="28">
        <f t="shared" si="0"/>
        <v>1204.8</v>
      </c>
      <c r="K15" s="28">
        <f t="shared" si="0"/>
        <v>1204.8</v>
      </c>
      <c r="L15" s="28">
        <f t="shared" si="0"/>
        <v>1204.8</v>
      </c>
      <c r="M15" s="28">
        <f t="shared" si="0"/>
        <v>1204.8</v>
      </c>
      <c r="N15" s="28">
        <f t="shared" si="0"/>
        <v>1204.8</v>
      </c>
      <c r="O15" s="28">
        <f t="shared" si="0"/>
        <v>1204.8</v>
      </c>
      <c r="P15" s="28">
        <f t="shared" si="0"/>
        <v>1204.8</v>
      </c>
      <c r="Q15" s="28">
        <f t="shared" si="0"/>
        <v>1204.8</v>
      </c>
      <c r="R15" s="28">
        <f t="shared" si="0"/>
        <v>1204.8</v>
      </c>
      <c r="S15" s="28">
        <f t="shared" si="0"/>
        <v>1204.8</v>
      </c>
      <c r="T15" s="28">
        <f t="shared" si="0"/>
        <v>1204.8</v>
      </c>
      <c r="U15" s="28">
        <f t="shared" si="0"/>
        <v>1204.8</v>
      </c>
      <c r="V15" s="28">
        <f t="shared" si="0"/>
        <v>1204.8</v>
      </c>
      <c r="X15" s="93">
        <f>X16</f>
        <v>1956.403</v>
      </c>
      <c r="Y15" s="92">
        <f aca="true" t="shared" si="1" ref="Y15:Y79">X15/F15*100</f>
        <v>98.52460089640934</v>
      </c>
      <c r="Z15" s="131"/>
      <c r="AA15" s="133"/>
      <c r="AB15" s="133"/>
    </row>
    <row r="16" spans="1:28" ht="34.5" customHeight="1" outlineLevel="3">
      <c r="A16" s="22" t="s">
        <v>136</v>
      </c>
      <c r="B16" s="9" t="s">
        <v>6</v>
      </c>
      <c r="C16" s="9" t="s">
        <v>258</v>
      </c>
      <c r="D16" s="9" t="s">
        <v>5</v>
      </c>
      <c r="E16" s="9"/>
      <c r="F16" s="72">
        <f>F17</f>
        <v>1985.6999999999998</v>
      </c>
      <c r="G16" s="10">
        <f aca="true" t="shared" si="2" ref="G16:V16">G18</f>
        <v>1204.8</v>
      </c>
      <c r="H16" s="10">
        <f t="shared" si="2"/>
        <v>1204.8</v>
      </c>
      <c r="I16" s="10">
        <f t="shared" si="2"/>
        <v>1204.8</v>
      </c>
      <c r="J16" s="10">
        <f t="shared" si="2"/>
        <v>1204.8</v>
      </c>
      <c r="K16" s="10">
        <f t="shared" si="2"/>
        <v>1204.8</v>
      </c>
      <c r="L16" s="10">
        <f t="shared" si="2"/>
        <v>1204.8</v>
      </c>
      <c r="M16" s="10">
        <f t="shared" si="2"/>
        <v>1204.8</v>
      </c>
      <c r="N16" s="10">
        <f t="shared" si="2"/>
        <v>1204.8</v>
      </c>
      <c r="O16" s="10">
        <f t="shared" si="2"/>
        <v>1204.8</v>
      </c>
      <c r="P16" s="10">
        <f t="shared" si="2"/>
        <v>1204.8</v>
      </c>
      <c r="Q16" s="10">
        <f t="shared" si="2"/>
        <v>1204.8</v>
      </c>
      <c r="R16" s="10">
        <f t="shared" si="2"/>
        <v>1204.8</v>
      </c>
      <c r="S16" s="10">
        <f t="shared" si="2"/>
        <v>1204.8</v>
      </c>
      <c r="T16" s="10">
        <f t="shared" si="2"/>
        <v>1204.8</v>
      </c>
      <c r="U16" s="10">
        <f t="shared" si="2"/>
        <v>1204.8</v>
      </c>
      <c r="V16" s="10">
        <f t="shared" si="2"/>
        <v>1204.8</v>
      </c>
      <c r="X16" s="72">
        <f>X17</f>
        <v>1956.403</v>
      </c>
      <c r="Y16" s="92">
        <f t="shared" si="1"/>
        <v>98.52460089640934</v>
      </c>
      <c r="Z16" s="125"/>
      <c r="AA16" s="132"/>
      <c r="AB16" s="132"/>
    </row>
    <row r="17" spans="1:28" ht="35.25" customHeight="1" outlineLevel="3">
      <c r="A17" s="22" t="s">
        <v>138</v>
      </c>
      <c r="B17" s="9" t="s">
        <v>6</v>
      </c>
      <c r="C17" s="9" t="s">
        <v>259</v>
      </c>
      <c r="D17" s="9" t="s">
        <v>5</v>
      </c>
      <c r="E17" s="9"/>
      <c r="F17" s="72">
        <f>F18</f>
        <v>1985.6999999999998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X17" s="72">
        <f>X18</f>
        <v>1956.403</v>
      </c>
      <c r="Y17" s="92">
        <f t="shared" si="1"/>
        <v>98.52460089640934</v>
      </c>
      <c r="Z17" s="125"/>
      <c r="AA17" s="132"/>
      <c r="AB17" s="132"/>
    </row>
    <row r="18" spans="1:28" ht="15.75" outlineLevel="4">
      <c r="A18" s="47" t="s">
        <v>137</v>
      </c>
      <c r="B18" s="19" t="s">
        <v>6</v>
      </c>
      <c r="C18" s="19" t="s">
        <v>260</v>
      </c>
      <c r="D18" s="19" t="s">
        <v>5</v>
      </c>
      <c r="E18" s="19"/>
      <c r="F18" s="73">
        <f>F19</f>
        <v>1985.6999999999998</v>
      </c>
      <c r="G18" s="7">
        <f aca="true" t="shared" si="3" ref="G18:V18">G20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X18" s="73">
        <f>X19</f>
        <v>1956.403</v>
      </c>
      <c r="Y18" s="92">
        <f t="shared" si="1"/>
        <v>98.52460089640934</v>
      </c>
      <c r="Z18" s="125"/>
      <c r="AA18" s="132"/>
      <c r="AB18" s="132"/>
    </row>
    <row r="19" spans="1:28" ht="31.5" outlineLevel="4">
      <c r="A19" s="5" t="s">
        <v>94</v>
      </c>
      <c r="B19" s="6" t="s">
        <v>6</v>
      </c>
      <c r="C19" s="6" t="s">
        <v>260</v>
      </c>
      <c r="D19" s="6" t="s">
        <v>93</v>
      </c>
      <c r="E19" s="6"/>
      <c r="F19" s="74">
        <f>F20+F21+F22</f>
        <v>1985.6999999999998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4">
        <f>X20+X21+X22</f>
        <v>1956.403</v>
      </c>
      <c r="Y19" s="92">
        <f t="shared" si="1"/>
        <v>98.52460089640934</v>
      </c>
      <c r="Z19" s="125"/>
      <c r="AA19" s="132"/>
      <c r="AB19" s="132"/>
    </row>
    <row r="20" spans="1:28" ht="17.25" customHeight="1" outlineLevel="5">
      <c r="A20" s="44" t="s">
        <v>250</v>
      </c>
      <c r="B20" s="45" t="s">
        <v>6</v>
      </c>
      <c r="C20" s="45" t="s">
        <v>260</v>
      </c>
      <c r="D20" s="45" t="s">
        <v>91</v>
      </c>
      <c r="E20" s="45"/>
      <c r="F20" s="75">
        <v>1587.3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X20" s="85">
        <v>1583.501</v>
      </c>
      <c r="Y20" s="92">
        <f t="shared" si="1"/>
        <v>99.76066276066277</v>
      </c>
      <c r="Z20" s="125"/>
      <c r="AA20" s="134"/>
      <c r="AB20" s="134"/>
    </row>
    <row r="21" spans="1:28" ht="34.5" customHeight="1" outlineLevel="5">
      <c r="A21" s="44" t="s">
        <v>255</v>
      </c>
      <c r="B21" s="45" t="s">
        <v>6</v>
      </c>
      <c r="C21" s="45" t="s">
        <v>260</v>
      </c>
      <c r="D21" s="45" t="s">
        <v>92</v>
      </c>
      <c r="E21" s="45"/>
      <c r="F21" s="75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85">
        <v>0</v>
      </c>
      <c r="Y21" s="92">
        <v>0</v>
      </c>
      <c r="Z21" s="125"/>
      <c r="AA21" s="132"/>
      <c r="AB21" s="132"/>
    </row>
    <row r="22" spans="1:28" ht="50.25" customHeight="1" outlineLevel="5">
      <c r="A22" s="44" t="s">
        <v>251</v>
      </c>
      <c r="B22" s="45" t="s">
        <v>6</v>
      </c>
      <c r="C22" s="45" t="s">
        <v>260</v>
      </c>
      <c r="D22" s="45" t="s">
        <v>252</v>
      </c>
      <c r="E22" s="45"/>
      <c r="F22" s="75">
        <v>398.4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X22" s="85">
        <v>372.902</v>
      </c>
      <c r="Y22" s="92">
        <f t="shared" si="1"/>
        <v>93.59989959839358</v>
      </c>
      <c r="Z22" s="125"/>
      <c r="AA22" s="134"/>
      <c r="AB22" s="134"/>
    </row>
    <row r="23" spans="1:28" ht="47.25" customHeight="1" outlineLevel="6">
      <c r="A23" s="8" t="s">
        <v>27</v>
      </c>
      <c r="B23" s="9" t="s">
        <v>19</v>
      </c>
      <c r="C23" s="9" t="s">
        <v>257</v>
      </c>
      <c r="D23" s="9" t="s">
        <v>5</v>
      </c>
      <c r="E23" s="9"/>
      <c r="F23" s="72">
        <f>F24</f>
        <v>3613.027</v>
      </c>
      <c r="G23" s="10" t="e">
        <f aca="true" t="shared" si="4" ref="G23:V23">G24</f>
        <v>#REF!</v>
      </c>
      <c r="H23" s="10" t="e">
        <f t="shared" si="4"/>
        <v>#REF!</v>
      </c>
      <c r="I23" s="10" t="e">
        <f t="shared" si="4"/>
        <v>#REF!</v>
      </c>
      <c r="J23" s="10" t="e">
        <f t="shared" si="4"/>
        <v>#REF!</v>
      </c>
      <c r="K23" s="10" t="e">
        <f t="shared" si="4"/>
        <v>#REF!</v>
      </c>
      <c r="L23" s="10" t="e">
        <f t="shared" si="4"/>
        <v>#REF!</v>
      </c>
      <c r="M23" s="10" t="e">
        <f t="shared" si="4"/>
        <v>#REF!</v>
      </c>
      <c r="N23" s="10" t="e">
        <f t="shared" si="4"/>
        <v>#REF!</v>
      </c>
      <c r="O23" s="10" t="e">
        <f t="shared" si="4"/>
        <v>#REF!</v>
      </c>
      <c r="P23" s="10" t="e">
        <f t="shared" si="4"/>
        <v>#REF!</v>
      </c>
      <c r="Q23" s="10" t="e">
        <f t="shared" si="4"/>
        <v>#REF!</v>
      </c>
      <c r="R23" s="10" t="e">
        <f t="shared" si="4"/>
        <v>#REF!</v>
      </c>
      <c r="S23" s="10" t="e">
        <f t="shared" si="4"/>
        <v>#REF!</v>
      </c>
      <c r="T23" s="10" t="e">
        <f t="shared" si="4"/>
        <v>#REF!</v>
      </c>
      <c r="U23" s="10" t="e">
        <f t="shared" si="4"/>
        <v>#REF!</v>
      </c>
      <c r="V23" s="10" t="e">
        <f t="shared" si="4"/>
        <v>#REF!</v>
      </c>
      <c r="X23" s="72">
        <f>X24</f>
        <v>3558.8289999999997</v>
      </c>
      <c r="Y23" s="92">
        <f t="shared" si="1"/>
        <v>98.49992817656774</v>
      </c>
      <c r="Z23" s="125"/>
      <c r="AA23" s="132"/>
      <c r="AB23" s="132"/>
    </row>
    <row r="24" spans="1:28" s="26" customFormat="1" ht="33" customHeight="1" outlineLevel="6">
      <c r="A24" s="22" t="s">
        <v>136</v>
      </c>
      <c r="B24" s="9" t="s">
        <v>19</v>
      </c>
      <c r="C24" s="9" t="s">
        <v>258</v>
      </c>
      <c r="D24" s="9" t="s">
        <v>5</v>
      </c>
      <c r="E24" s="9"/>
      <c r="F24" s="72">
        <f>F25</f>
        <v>3613.027</v>
      </c>
      <c r="G24" s="13" t="e">
        <f>G26+#REF!+G40</f>
        <v>#REF!</v>
      </c>
      <c r="H24" s="13" t="e">
        <f>H26+#REF!+H40</f>
        <v>#REF!</v>
      </c>
      <c r="I24" s="13" t="e">
        <f>I26+#REF!+I40</f>
        <v>#REF!</v>
      </c>
      <c r="J24" s="13" t="e">
        <f>J26+#REF!+J40</f>
        <v>#REF!</v>
      </c>
      <c r="K24" s="13" t="e">
        <f>K26+#REF!+K40</f>
        <v>#REF!</v>
      </c>
      <c r="L24" s="13" t="e">
        <f>L26+#REF!+L40</f>
        <v>#REF!</v>
      </c>
      <c r="M24" s="13" t="e">
        <f>M26+#REF!+M40</f>
        <v>#REF!</v>
      </c>
      <c r="N24" s="13" t="e">
        <f>N26+#REF!+N40</f>
        <v>#REF!</v>
      </c>
      <c r="O24" s="13" t="e">
        <f>O26+#REF!+O40</f>
        <v>#REF!</v>
      </c>
      <c r="P24" s="13" t="e">
        <f>P26+#REF!+P40</f>
        <v>#REF!</v>
      </c>
      <c r="Q24" s="13" t="e">
        <f>Q26+#REF!+Q40</f>
        <v>#REF!</v>
      </c>
      <c r="R24" s="13" t="e">
        <f>R26+#REF!+R40</f>
        <v>#REF!</v>
      </c>
      <c r="S24" s="13" t="e">
        <f>S26+#REF!+S40</f>
        <v>#REF!</v>
      </c>
      <c r="T24" s="13" t="e">
        <f>T26+#REF!+T40</f>
        <v>#REF!</v>
      </c>
      <c r="U24" s="13" t="e">
        <f>U26+#REF!+U40</f>
        <v>#REF!</v>
      </c>
      <c r="V24" s="13" t="e">
        <f>V26+#REF!+V40</f>
        <v>#REF!</v>
      </c>
      <c r="X24" s="72">
        <f>X25</f>
        <v>3558.8289999999997</v>
      </c>
      <c r="Y24" s="92">
        <f t="shared" si="1"/>
        <v>98.49992817656774</v>
      </c>
      <c r="Z24" s="126"/>
      <c r="AA24" s="135"/>
      <c r="AB24" s="135"/>
    </row>
    <row r="25" spans="1:28" s="26" customFormat="1" ht="36" customHeight="1" outlineLevel="6">
      <c r="A25" s="22" t="s">
        <v>138</v>
      </c>
      <c r="B25" s="9" t="s">
        <v>19</v>
      </c>
      <c r="C25" s="9" t="s">
        <v>259</v>
      </c>
      <c r="D25" s="9" t="s">
        <v>5</v>
      </c>
      <c r="E25" s="9"/>
      <c r="F25" s="72">
        <f>F26+F40+F46</f>
        <v>3613.027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X25" s="72">
        <f>X26+X40+X46</f>
        <v>3558.8289999999997</v>
      </c>
      <c r="Y25" s="92">
        <f t="shared" si="1"/>
        <v>98.49992817656774</v>
      </c>
      <c r="Z25" s="126"/>
      <c r="AA25" s="135"/>
      <c r="AB25" s="135"/>
    </row>
    <row r="26" spans="1:28" s="26" customFormat="1" ht="47.25" outlineLevel="6">
      <c r="A26" s="48" t="s">
        <v>202</v>
      </c>
      <c r="B26" s="19" t="s">
        <v>19</v>
      </c>
      <c r="C26" s="19" t="s">
        <v>261</v>
      </c>
      <c r="D26" s="19" t="s">
        <v>5</v>
      </c>
      <c r="E26" s="19"/>
      <c r="F26" s="73">
        <f>F27+F31+F37+F34</f>
        <v>1917.7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  <c r="X26" s="73">
        <f>X27+X31+X37+X34</f>
        <v>1877.912</v>
      </c>
      <c r="Y26" s="92">
        <f t="shared" si="1"/>
        <v>97.92522292329353</v>
      </c>
      <c r="Z26" s="126"/>
      <c r="AA26" s="135"/>
      <c r="AB26" s="135"/>
    </row>
    <row r="27" spans="1:28" s="26" customFormat="1" ht="31.5" outlineLevel="6">
      <c r="A27" s="5" t="s">
        <v>94</v>
      </c>
      <c r="B27" s="6" t="s">
        <v>19</v>
      </c>
      <c r="C27" s="6" t="s">
        <v>261</v>
      </c>
      <c r="D27" s="6" t="s">
        <v>93</v>
      </c>
      <c r="E27" s="6"/>
      <c r="F27" s="74">
        <f>F28+F29+F30</f>
        <v>1879.5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74">
        <f>X28+X29+X30</f>
        <v>1839.742</v>
      </c>
      <c r="Y27" s="92">
        <f t="shared" si="1"/>
        <v>97.88465017291833</v>
      </c>
      <c r="Z27" s="126"/>
      <c r="AA27" s="135"/>
      <c r="AB27" s="135"/>
    </row>
    <row r="28" spans="1:28" s="26" customFormat="1" ht="31.5" outlineLevel="6">
      <c r="A28" s="44" t="s">
        <v>250</v>
      </c>
      <c r="B28" s="45" t="s">
        <v>19</v>
      </c>
      <c r="C28" s="45" t="s">
        <v>261</v>
      </c>
      <c r="D28" s="45" t="s">
        <v>91</v>
      </c>
      <c r="E28" s="45"/>
      <c r="F28" s="75">
        <v>1423.5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5">
        <v>1404.816</v>
      </c>
      <c r="Y28" s="92">
        <f t="shared" si="1"/>
        <v>98.68746048472076</v>
      </c>
      <c r="Z28" s="126"/>
      <c r="AA28" s="136"/>
      <c r="AB28" s="136"/>
    </row>
    <row r="29" spans="1:28" s="26" customFormat="1" ht="31.5" outlineLevel="6">
      <c r="A29" s="44" t="s">
        <v>255</v>
      </c>
      <c r="B29" s="45" t="s">
        <v>19</v>
      </c>
      <c r="C29" s="45" t="s">
        <v>261</v>
      </c>
      <c r="D29" s="45" t="s">
        <v>92</v>
      </c>
      <c r="E29" s="45"/>
      <c r="F29" s="75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X29" s="85">
        <v>0</v>
      </c>
      <c r="Y29" s="92">
        <v>0</v>
      </c>
      <c r="Z29" s="126"/>
      <c r="AA29" s="135"/>
      <c r="AB29" s="135"/>
    </row>
    <row r="30" spans="1:28" s="26" customFormat="1" ht="47.25" outlineLevel="6">
      <c r="A30" s="44" t="s">
        <v>251</v>
      </c>
      <c r="B30" s="45" t="s">
        <v>19</v>
      </c>
      <c r="C30" s="45" t="s">
        <v>261</v>
      </c>
      <c r="D30" s="45" t="s">
        <v>252</v>
      </c>
      <c r="E30" s="45"/>
      <c r="F30" s="75">
        <v>456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5">
        <v>434.926</v>
      </c>
      <c r="Y30" s="92">
        <f t="shared" si="1"/>
        <v>95.37850877192983</v>
      </c>
      <c r="Z30" s="126"/>
      <c r="AA30" s="136"/>
      <c r="AB30" s="136"/>
    </row>
    <row r="31" spans="1:28" s="26" customFormat="1" ht="20.25" customHeight="1" outlineLevel="6">
      <c r="A31" s="5" t="s">
        <v>95</v>
      </c>
      <c r="B31" s="6" t="s">
        <v>19</v>
      </c>
      <c r="C31" s="6" t="s">
        <v>261</v>
      </c>
      <c r="D31" s="6" t="s">
        <v>96</v>
      </c>
      <c r="E31" s="6"/>
      <c r="F31" s="74">
        <f>F32+F33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74">
        <f>X32+X33</f>
        <v>0</v>
      </c>
      <c r="Y31" s="92">
        <v>0</v>
      </c>
      <c r="Z31" s="126"/>
      <c r="AA31" s="135"/>
      <c r="AB31" s="135"/>
    </row>
    <row r="32" spans="1:28" s="26" customFormat="1" ht="31.5" outlineLevel="6">
      <c r="A32" s="44" t="s">
        <v>97</v>
      </c>
      <c r="B32" s="45" t="s">
        <v>19</v>
      </c>
      <c r="C32" s="45" t="s">
        <v>261</v>
      </c>
      <c r="D32" s="45" t="s">
        <v>98</v>
      </c>
      <c r="E32" s="45"/>
      <c r="F32" s="75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5">
        <v>0</v>
      </c>
      <c r="Y32" s="92">
        <v>0</v>
      </c>
      <c r="Z32" s="126"/>
      <c r="AA32" s="135"/>
      <c r="AB32" s="135"/>
    </row>
    <row r="33" spans="1:28" s="26" customFormat="1" ht="31.5" outlineLevel="6">
      <c r="A33" s="44" t="s">
        <v>99</v>
      </c>
      <c r="B33" s="45" t="s">
        <v>19</v>
      </c>
      <c r="C33" s="45" t="s">
        <v>261</v>
      </c>
      <c r="D33" s="45" t="s">
        <v>100</v>
      </c>
      <c r="E33" s="45"/>
      <c r="F33" s="7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75">
        <v>0</v>
      </c>
      <c r="Y33" s="92">
        <v>0</v>
      </c>
      <c r="Z33" s="126"/>
      <c r="AA33" s="135"/>
      <c r="AB33" s="135"/>
    </row>
    <row r="34" spans="1:28" s="24" customFormat="1" ht="15.75" outlineLevel="6">
      <c r="A34" s="5" t="s">
        <v>359</v>
      </c>
      <c r="B34" s="6" t="s">
        <v>19</v>
      </c>
      <c r="C34" s="6" t="s">
        <v>261</v>
      </c>
      <c r="D34" s="6" t="s">
        <v>360</v>
      </c>
      <c r="E34" s="6"/>
      <c r="F34" s="74">
        <f>F35+F36</f>
        <v>35.5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74">
        <f>X35+X36</f>
        <v>35.5</v>
      </c>
      <c r="Y34" s="92">
        <f t="shared" si="1"/>
        <v>100</v>
      </c>
      <c r="Z34" s="100"/>
      <c r="AA34" s="137"/>
      <c r="AB34" s="137"/>
    </row>
    <row r="35" spans="1:28" s="24" customFormat="1" ht="15.75" outlineLevel="6">
      <c r="A35" s="44" t="s">
        <v>361</v>
      </c>
      <c r="B35" s="45" t="s">
        <v>19</v>
      </c>
      <c r="C35" s="45" t="s">
        <v>261</v>
      </c>
      <c r="D35" s="45" t="s">
        <v>362</v>
      </c>
      <c r="E35" s="45"/>
      <c r="F35" s="75">
        <v>35.5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5">
        <v>35.5</v>
      </c>
      <c r="Y35" s="92">
        <f t="shared" si="1"/>
        <v>100</v>
      </c>
      <c r="Z35" s="100"/>
      <c r="AA35" s="138"/>
      <c r="AB35" s="138"/>
    </row>
    <row r="36" spans="1:28" s="24" customFormat="1" ht="15.75" outlineLevel="6">
      <c r="A36" s="44" t="s">
        <v>239</v>
      </c>
      <c r="B36" s="45" t="s">
        <v>19</v>
      </c>
      <c r="C36" s="45" t="s">
        <v>261</v>
      </c>
      <c r="D36" s="45" t="s">
        <v>221</v>
      </c>
      <c r="E36" s="45"/>
      <c r="F36" s="75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75">
        <v>0</v>
      </c>
      <c r="Y36" s="92">
        <v>0</v>
      </c>
      <c r="Z36" s="100"/>
      <c r="AA36" s="137"/>
      <c r="AB36" s="137"/>
    </row>
    <row r="37" spans="1:28" s="26" customFormat="1" ht="15.75" outlineLevel="6">
      <c r="A37" s="5" t="s">
        <v>101</v>
      </c>
      <c r="B37" s="6" t="s">
        <v>19</v>
      </c>
      <c r="C37" s="6" t="s">
        <v>261</v>
      </c>
      <c r="D37" s="6" t="s">
        <v>102</v>
      </c>
      <c r="E37" s="6"/>
      <c r="F37" s="74">
        <f>F38+F39</f>
        <v>2.7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74">
        <f>X38+X39</f>
        <v>2.67</v>
      </c>
      <c r="Y37" s="92">
        <f t="shared" si="1"/>
        <v>98.88888888888889</v>
      </c>
      <c r="Z37" s="126"/>
      <c r="AA37" s="135"/>
      <c r="AB37" s="135"/>
    </row>
    <row r="38" spans="1:28" s="26" customFormat="1" ht="21.75" customHeight="1" outlineLevel="6">
      <c r="A38" s="44" t="s">
        <v>103</v>
      </c>
      <c r="B38" s="45" t="s">
        <v>19</v>
      </c>
      <c r="C38" s="45" t="s">
        <v>261</v>
      </c>
      <c r="D38" s="45" t="s">
        <v>105</v>
      </c>
      <c r="E38" s="45"/>
      <c r="F38" s="75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75">
        <v>0</v>
      </c>
      <c r="Y38" s="92">
        <v>0</v>
      </c>
      <c r="Z38" s="126"/>
      <c r="AA38" s="135"/>
      <c r="AB38" s="135"/>
    </row>
    <row r="39" spans="1:28" s="26" customFormat="1" ht="15.75" outlineLevel="6">
      <c r="A39" s="44" t="s">
        <v>104</v>
      </c>
      <c r="B39" s="45" t="s">
        <v>19</v>
      </c>
      <c r="C39" s="45" t="s">
        <v>261</v>
      </c>
      <c r="D39" s="45" t="s">
        <v>106</v>
      </c>
      <c r="E39" s="45"/>
      <c r="F39" s="75">
        <v>2.7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5">
        <v>2.67</v>
      </c>
      <c r="Y39" s="92">
        <f t="shared" si="1"/>
        <v>98.88888888888889</v>
      </c>
      <c r="Z39" s="126"/>
      <c r="AA39" s="138"/>
      <c r="AB39" s="138"/>
    </row>
    <row r="40" spans="1:28" s="24" customFormat="1" ht="31.5" customHeight="1" outlineLevel="6">
      <c r="A40" s="47" t="s">
        <v>203</v>
      </c>
      <c r="B40" s="19" t="s">
        <v>19</v>
      </c>
      <c r="C40" s="19" t="s">
        <v>262</v>
      </c>
      <c r="D40" s="19" t="s">
        <v>5</v>
      </c>
      <c r="E40" s="19"/>
      <c r="F40" s="73">
        <f>F41</f>
        <v>1695.3</v>
      </c>
      <c r="G40" s="7">
        <f aca="true" t="shared" si="6" ref="G40:V40">G41</f>
        <v>96</v>
      </c>
      <c r="H40" s="7">
        <f t="shared" si="6"/>
        <v>96</v>
      </c>
      <c r="I40" s="7">
        <f t="shared" si="6"/>
        <v>96</v>
      </c>
      <c r="J40" s="7">
        <f t="shared" si="6"/>
        <v>96</v>
      </c>
      <c r="K40" s="7">
        <f t="shared" si="6"/>
        <v>96</v>
      </c>
      <c r="L40" s="7">
        <f t="shared" si="6"/>
        <v>96</v>
      </c>
      <c r="M40" s="7">
        <f t="shared" si="6"/>
        <v>96</v>
      </c>
      <c r="N40" s="7">
        <f t="shared" si="6"/>
        <v>96</v>
      </c>
      <c r="O40" s="7">
        <f t="shared" si="6"/>
        <v>96</v>
      </c>
      <c r="P40" s="7">
        <f t="shared" si="6"/>
        <v>96</v>
      </c>
      <c r="Q40" s="7">
        <f t="shared" si="6"/>
        <v>96</v>
      </c>
      <c r="R40" s="7">
        <f t="shared" si="6"/>
        <v>96</v>
      </c>
      <c r="S40" s="7">
        <f t="shared" si="6"/>
        <v>96</v>
      </c>
      <c r="T40" s="7">
        <f t="shared" si="6"/>
        <v>96</v>
      </c>
      <c r="U40" s="7">
        <f t="shared" si="6"/>
        <v>96</v>
      </c>
      <c r="V40" s="7">
        <f t="shared" si="6"/>
        <v>96</v>
      </c>
      <c r="X40" s="73">
        <f>X41</f>
        <v>1680.8899999999999</v>
      </c>
      <c r="Y40" s="92">
        <f t="shared" si="1"/>
        <v>99.1500029493305</v>
      </c>
      <c r="Z40" s="100"/>
      <c r="AA40" s="137"/>
      <c r="AB40" s="137"/>
    </row>
    <row r="41" spans="1:28" s="24" customFormat="1" ht="31.5" outlineLevel="6">
      <c r="A41" s="5" t="s">
        <v>94</v>
      </c>
      <c r="B41" s="6" t="s">
        <v>19</v>
      </c>
      <c r="C41" s="6" t="s">
        <v>262</v>
      </c>
      <c r="D41" s="6" t="s">
        <v>93</v>
      </c>
      <c r="E41" s="6"/>
      <c r="F41" s="74">
        <f>F42+F43+F44+F45</f>
        <v>1695.3</v>
      </c>
      <c r="G41" s="7">
        <v>96</v>
      </c>
      <c r="H41" s="7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X41" s="74">
        <f>X42+X43+X44+X45</f>
        <v>1680.8899999999999</v>
      </c>
      <c r="Y41" s="92">
        <f t="shared" si="1"/>
        <v>99.1500029493305</v>
      </c>
      <c r="Z41" s="100"/>
      <c r="AA41" s="137"/>
      <c r="AB41" s="137"/>
    </row>
    <row r="42" spans="1:28" s="24" customFormat="1" ht="31.5" outlineLevel="6">
      <c r="A42" s="44" t="s">
        <v>250</v>
      </c>
      <c r="B42" s="45" t="s">
        <v>19</v>
      </c>
      <c r="C42" s="45" t="s">
        <v>262</v>
      </c>
      <c r="D42" s="45" t="s">
        <v>91</v>
      </c>
      <c r="E42" s="45"/>
      <c r="F42" s="75">
        <v>1199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v>1198.639</v>
      </c>
      <c r="Y42" s="92">
        <f t="shared" si="1"/>
        <v>99.96989157631359</v>
      </c>
      <c r="Z42" s="100"/>
      <c r="AA42" s="136"/>
      <c r="AB42" s="136"/>
    </row>
    <row r="43" spans="1:28" s="24" customFormat="1" ht="31.5" outlineLevel="6">
      <c r="A43" s="44" t="s">
        <v>255</v>
      </c>
      <c r="B43" s="45" t="s">
        <v>19</v>
      </c>
      <c r="C43" s="45" t="s">
        <v>262</v>
      </c>
      <c r="D43" s="45" t="s">
        <v>92</v>
      </c>
      <c r="E43" s="45"/>
      <c r="F43" s="75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5">
        <v>0</v>
      </c>
      <c r="Y43" s="92">
        <v>0</v>
      </c>
      <c r="Z43" s="100"/>
      <c r="AA43" s="137"/>
      <c r="AB43" s="137"/>
    </row>
    <row r="44" spans="1:28" s="24" customFormat="1" ht="63" outlineLevel="6">
      <c r="A44" s="44" t="s">
        <v>363</v>
      </c>
      <c r="B44" s="45" t="s">
        <v>19</v>
      </c>
      <c r="C44" s="45" t="s">
        <v>262</v>
      </c>
      <c r="D44" s="45" t="s">
        <v>364</v>
      </c>
      <c r="E44" s="45"/>
      <c r="F44" s="75">
        <v>173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5">
        <v>173</v>
      </c>
      <c r="Y44" s="92">
        <f t="shared" si="1"/>
        <v>100</v>
      </c>
      <c r="Z44" s="100"/>
      <c r="AA44" s="138"/>
      <c r="AB44" s="138"/>
    </row>
    <row r="45" spans="1:28" s="24" customFormat="1" ht="47.25" outlineLevel="6">
      <c r="A45" s="44" t="s">
        <v>251</v>
      </c>
      <c r="B45" s="45" t="s">
        <v>19</v>
      </c>
      <c r="C45" s="45" t="s">
        <v>262</v>
      </c>
      <c r="D45" s="45" t="s">
        <v>252</v>
      </c>
      <c r="E45" s="45"/>
      <c r="F45" s="75">
        <v>323.3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5">
        <v>309.251</v>
      </c>
      <c r="Y45" s="92">
        <f t="shared" si="1"/>
        <v>95.65450046396535</v>
      </c>
      <c r="Z45" s="100"/>
      <c r="AA45" s="138"/>
      <c r="AB45" s="138"/>
    </row>
    <row r="46" spans="1:28" s="24" customFormat="1" ht="15.75" outlineLevel="6">
      <c r="A46" s="47" t="s">
        <v>141</v>
      </c>
      <c r="B46" s="19" t="s">
        <v>19</v>
      </c>
      <c r="C46" s="19" t="s">
        <v>263</v>
      </c>
      <c r="D46" s="19" t="s">
        <v>5</v>
      </c>
      <c r="E46" s="19"/>
      <c r="F46" s="73">
        <f>F47+F48</f>
        <v>0.027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73">
        <f>X47+X48</f>
        <v>0.027</v>
      </c>
      <c r="Y46" s="92">
        <f t="shared" si="1"/>
        <v>100</v>
      </c>
      <c r="Z46" s="100"/>
      <c r="AA46" s="137"/>
      <c r="AB46" s="137"/>
    </row>
    <row r="47" spans="1:28" s="24" customFormat="1" ht="15.75" outlineLevel="6">
      <c r="A47" s="84" t="s">
        <v>111</v>
      </c>
      <c r="B47" s="83" t="s">
        <v>19</v>
      </c>
      <c r="C47" s="83" t="s">
        <v>263</v>
      </c>
      <c r="D47" s="83" t="s">
        <v>222</v>
      </c>
      <c r="E47" s="83"/>
      <c r="F47" s="85">
        <v>0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  <c r="X47" s="85">
        <v>0</v>
      </c>
      <c r="Y47" s="92">
        <v>0</v>
      </c>
      <c r="Z47" s="100"/>
      <c r="AA47" s="137"/>
      <c r="AB47" s="137"/>
    </row>
    <row r="48" spans="1:28" s="24" customFormat="1" ht="15.75" outlineLevel="6">
      <c r="A48" s="84" t="s">
        <v>366</v>
      </c>
      <c r="B48" s="83" t="s">
        <v>19</v>
      </c>
      <c r="C48" s="83" t="s">
        <v>263</v>
      </c>
      <c r="D48" s="83" t="s">
        <v>365</v>
      </c>
      <c r="E48" s="83"/>
      <c r="F48" s="85">
        <v>0.027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85">
        <v>0.027</v>
      </c>
      <c r="Y48" s="92">
        <f t="shared" si="1"/>
        <v>100</v>
      </c>
      <c r="Z48" s="100"/>
      <c r="AA48" s="138"/>
      <c r="AB48" s="138"/>
    </row>
    <row r="49" spans="1:28" s="24" customFormat="1" ht="49.5" customHeight="1" outlineLevel="3">
      <c r="A49" s="8" t="s">
        <v>28</v>
      </c>
      <c r="B49" s="9" t="s">
        <v>7</v>
      </c>
      <c r="C49" s="9" t="s">
        <v>257</v>
      </c>
      <c r="D49" s="9" t="s">
        <v>5</v>
      </c>
      <c r="E49" s="9"/>
      <c r="F49" s="72">
        <f>F50</f>
        <v>7546.892999999999</v>
      </c>
      <c r="G49" s="10">
        <f aca="true" t="shared" si="7" ref="G49:V52">G50</f>
        <v>8918.7</v>
      </c>
      <c r="H49" s="10">
        <f t="shared" si="7"/>
        <v>8918.7</v>
      </c>
      <c r="I49" s="10">
        <f t="shared" si="7"/>
        <v>8918.7</v>
      </c>
      <c r="J49" s="10">
        <f t="shared" si="7"/>
        <v>8918.7</v>
      </c>
      <c r="K49" s="10">
        <f t="shared" si="7"/>
        <v>8918.7</v>
      </c>
      <c r="L49" s="10">
        <f t="shared" si="7"/>
        <v>8918.7</v>
      </c>
      <c r="M49" s="10">
        <f t="shared" si="7"/>
        <v>8918.7</v>
      </c>
      <c r="N49" s="10">
        <f t="shared" si="7"/>
        <v>8918.7</v>
      </c>
      <c r="O49" s="10">
        <f t="shared" si="7"/>
        <v>8918.7</v>
      </c>
      <c r="P49" s="10">
        <f t="shared" si="7"/>
        <v>8918.7</v>
      </c>
      <c r="Q49" s="10">
        <f t="shared" si="7"/>
        <v>8918.7</v>
      </c>
      <c r="R49" s="10">
        <f t="shared" si="7"/>
        <v>8918.7</v>
      </c>
      <c r="S49" s="10">
        <f t="shared" si="7"/>
        <v>8918.7</v>
      </c>
      <c r="T49" s="10">
        <f t="shared" si="7"/>
        <v>8918.7</v>
      </c>
      <c r="U49" s="10">
        <f t="shared" si="7"/>
        <v>8918.7</v>
      </c>
      <c r="V49" s="10">
        <f t="shared" si="7"/>
        <v>8918.7</v>
      </c>
      <c r="X49" s="72">
        <f>X50</f>
        <v>7373.948</v>
      </c>
      <c r="Y49" s="92">
        <f t="shared" si="1"/>
        <v>97.70839469964662</v>
      </c>
      <c r="Z49" s="100"/>
      <c r="AA49" s="137"/>
      <c r="AB49" s="137"/>
    </row>
    <row r="50" spans="1:28" s="24" customFormat="1" ht="33.75" customHeight="1" outlineLevel="3">
      <c r="A50" s="22" t="s">
        <v>136</v>
      </c>
      <c r="B50" s="9" t="s">
        <v>7</v>
      </c>
      <c r="C50" s="9" t="s">
        <v>258</v>
      </c>
      <c r="D50" s="9" t="s">
        <v>5</v>
      </c>
      <c r="E50" s="9"/>
      <c r="F50" s="72">
        <f>F51</f>
        <v>7546.892999999999</v>
      </c>
      <c r="G50" s="13">
        <f aca="true" t="shared" si="8" ref="G50:V50">G52</f>
        <v>8918.7</v>
      </c>
      <c r="H50" s="13">
        <f t="shared" si="8"/>
        <v>8918.7</v>
      </c>
      <c r="I50" s="13">
        <f t="shared" si="8"/>
        <v>8918.7</v>
      </c>
      <c r="J50" s="13">
        <f t="shared" si="8"/>
        <v>8918.7</v>
      </c>
      <c r="K50" s="13">
        <f t="shared" si="8"/>
        <v>8918.7</v>
      </c>
      <c r="L50" s="13">
        <f t="shared" si="8"/>
        <v>8918.7</v>
      </c>
      <c r="M50" s="13">
        <f t="shared" si="8"/>
        <v>8918.7</v>
      </c>
      <c r="N50" s="13">
        <f t="shared" si="8"/>
        <v>8918.7</v>
      </c>
      <c r="O50" s="13">
        <f t="shared" si="8"/>
        <v>8918.7</v>
      </c>
      <c r="P50" s="13">
        <f t="shared" si="8"/>
        <v>8918.7</v>
      </c>
      <c r="Q50" s="13">
        <f t="shared" si="8"/>
        <v>8918.7</v>
      </c>
      <c r="R50" s="13">
        <f t="shared" si="8"/>
        <v>8918.7</v>
      </c>
      <c r="S50" s="13">
        <f t="shared" si="8"/>
        <v>8918.7</v>
      </c>
      <c r="T50" s="13">
        <f t="shared" si="8"/>
        <v>8918.7</v>
      </c>
      <c r="U50" s="13">
        <f t="shared" si="8"/>
        <v>8918.7</v>
      </c>
      <c r="V50" s="13">
        <f t="shared" si="8"/>
        <v>8918.7</v>
      </c>
      <c r="X50" s="72">
        <f>X51</f>
        <v>7373.948</v>
      </c>
      <c r="Y50" s="92">
        <f t="shared" si="1"/>
        <v>97.70839469964662</v>
      </c>
      <c r="Z50" s="100"/>
      <c r="AA50" s="137"/>
      <c r="AB50" s="137"/>
    </row>
    <row r="51" spans="1:28" s="24" customFormat="1" ht="37.5" customHeight="1" outlineLevel="3">
      <c r="A51" s="22" t="s">
        <v>138</v>
      </c>
      <c r="B51" s="9" t="s">
        <v>7</v>
      </c>
      <c r="C51" s="9" t="s">
        <v>259</v>
      </c>
      <c r="D51" s="9" t="s">
        <v>5</v>
      </c>
      <c r="E51" s="9"/>
      <c r="F51" s="72">
        <f>F52</f>
        <v>7546.892999999999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X51" s="72">
        <f>X52</f>
        <v>7373.948</v>
      </c>
      <c r="Y51" s="92">
        <f t="shared" si="1"/>
        <v>97.70839469964662</v>
      </c>
      <c r="Z51" s="100"/>
      <c r="AA51" s="137"/>
      <c r="AB51" s="137"/>
    </row>
    <row r="52" spans="1:28" s="24" customFormat="1" ht="47.25" outlineLevel="4">
      <c r="A52" s="48" t="s">
        <v>202</v>
      </c>
      <c r="B52" s="19" t="s">
        <v>7</v>
      </c>
      <c r="C52" s="19" t="s">
        <v>261</v>
      </c>
      <c r="D52" s="19" t="s">
        <v>5</v>
      </c>
      <c r="E52" s="19"/>
      <c r="F52" s="73">
        <f>F53+F57+F60</f>
        <v>7546.892999999999</v>
      </c>
      <c r="G52" s="7">
        <f t="shared" si="7"/>
        <v>8918.7</v>
      </c>
      <c r="H52" s="7">
        <f t="shared" si="7"/>
        <v>8918.7</v>
      </c>
      <c r="I52" s="7">
        <f t="shared" si="7"/>
        <v>8918.7</v>
      </c>
      <c r="J52" s="7">
        <f t="shared" si="7"/>
        <v>8918.7</v>
      </c>
      <c r="K52" s="7">
        <f t="shared" si="7"/>
        <v>8918.7</v>
      </c>
      <c r="L52" s="7">
        <f t="shared" si="7"/>
        <v>8918.7</v>
      </c>
      <c r="M52" s="7">
        <f t="shared" si="7"/>
        <v>8918.7</v>
      </c>
      <c r="N52" s="7">
        <f t="shared" si="7"/>
        <v>8918.7</v>
      </c>
      <c r="O52" s="7">
        <f t="shared" si="7"/>
        <v>8918.7</v>
      </c>
      <c r="P52" s="7">
        <f t="shared" si="7"/>
        <v>8918.7</v>
      </c>
      <c r="Q52" s="7">
        <f t="shared" si="7"/>
        <v>8918.7</v>
      </c>
      <c r="R52" s="7">
        <f t="shared" si="7"/>
        <v>8918.7</v>
      </c>
      <c r="S52" s="7">
        <f t="shared" si="7"/>
        <v>8918.7</v>
      </c>
      <c r="T52" s="7">
        <f t="shared" si="7"/>
        <v>8918.7</v>
      </c>
      <c r="U52" s="7">
        <f t="shared" si="7"/>
        <v>8918.7</v>
      </c>
      <c r="V52" s="7">
        <f t="shared" si="7"/>
        <v>8918.7</v>
      </c>
      <c r="X52" s="73">
        <f>X53+X57+X60</f>
        <v>7373.948</v>
      </c>
      <c r="Y52" s="92">
        <f t="shared" si="1"/>
        <v>97.70839469964662</v>
      </c>
      <c r="Z52" s="100"/>
      <c r="AA52" s="137"/>
      <c r="AB52" s="137"/>
    </row>
    <row r="53" spans="1:28" s="24" customFormat="1" ht="31.5" outlineLevel="5">
      <c r="A53" s="5" t="s">
        <v>94</v>
      </c>
      <c r="B53" s="6" t="s">
        <v>7</v>
      </c>
      <c r="C53" s="6" t="s">
        <v>261</v>
      </c>
      <c r="D53" s="6" t="s">
        <v>93</v>
      </c>
      <c r="E53" s="6"/>
      <c r="F53" s="74">
        <f>F54+F55+F56</f>
        <v>7398.084999999999</v>
      </c>
      <c r="G53" s="7">
        <v>8918.7</v>
      </c>
      <c r="H53" s="7">
        <v>8918.7</v>
      </c>
      <c r="I53" s="7">
        <v>8918.7</v>
      </c>
      <c r="J53" s="7">
        <v>8918.7</v>
      </c>
      <c r="K53" s="7">
        <v>8918.7</v>
      </c>
      <c r="L53" s="7">
        <v>8918.7</v>
      </c>
      <c r="M53" s="7">
        <v>8918.7</v>
      </c>
      <c r="N53" s="7">
        <v>8918.7</v>
      </c>
      <c r="O53" s="7">
        <v>8918.7</v>
      </c>
      <c r="P53" s="7">
        <v>8918.7</v>
      </c>
      <c r="Q53" s="7">
        <v>8918.7</v>
      </c>
      <c r="R53" s="7">
        <v>8918.7</v>
      </c>
      <c r="S53" s="7">
        <v>8918.7</v>
      </c>
      <c r="T53" s="7">
        <v>8918.7</v>
      </c>
      <c r="U53" s="7">
        <v>8918.7</v>
      </c>
      <c r="V53" s="7">
        <v>8918.7</v>
      </c>
      <c r="X53" s="74">
        <f>X54+X55+X56</f>
        <v>7233.652</v>
      </c>
      <c r="Y53" s="92">
        <f t="shared" si="1"/>
        <v>97.77735724853122</v>
      </c>
      <c r="Z53" s="100"/>
      <c r="AA53" s="137"/>
      <c r="AB53" s="137"/>
    </row>
    <row r="54" spans="1:28" s="24" customFormat="1" ht="31.5" outlineLevel="5">
      <c r="A54" s="44" t="s">
        <v>250</v>
      </c>
      <c r="B54" s="45" t="s">
        <v>7</v>
      </c>
      <c r="C54" s="45" t="s">
        <v>261</v>
      </c>
      <c r="D54" s="45" t="s">
        <v>91</v>
      </c>
      <c r="E54" s="45"/>
      <c r="F54" s="75">
        <v>5620.085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85">
        <v>5604.493</v>
      </c>
      <c r="Y54" s="92">
        <f t="shared" si="1"/>
        <v>99.72256647363875</v>
      </c>
      <c r="Z54" s="100"/>
      <c r="AA54" s="134"/>
      <c r="AB54" s="134"/>
    </row>
    <row r="55" spans="1:28" s="24" customFormat="1" ht="31.5" outlineLevel="5">
      <c r="A55" s="44" t="s">
        <v>255</v>
      </c>
      <c r="B55" s="45" t="s">
        <v>7</v>
      </c>
      <c r="C55" s="45" t="s">
        <v>261</v>
      </c>
      <c r="D55" s="45" t="s">
        <v>92</v>
      </c>
      <c r="E55" s="45"/>
      <c r="F55" s="75">
        <v>10.284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85">
        <v>9.824</v>
      </c>
      <c r="Y55" s="92">
        <f t="shared" si="1"/>
        <v>95.52703228315829</v>
      </c>
      <c r="Z55" s="100"/>
      <c r="AA55" s="134"/>
      <c r="AB55" s="134"/>
    </row>
    <row r="56" spans="1:28" s="24" customFormat="1" ht="47.25" outlineLevel="5">
      <c r="A56" s="44" t="s">
        <v>251</v>
      </c>
      <c r="B56" s="45" t="s">
        <v>7</v>
      </c>
      <c r="C56" s="45" t="s">
        <v>261</v>
      </c>
      <c r="D56" s="45" t="s">
        <v>252</v>
      </c>
      <c r="E56" s="45"/>
      <c r="F56" s="75">
        <v>1767.716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85">
        <v>1619.335</v>
      </c>
      <c r="Y56" s="92">
        <f t="shared" si="1"/>
        <v>91.60606115461987</v>
      </c>
      <c r="Z56" s="100"/>
      <c r="AA56" s="134"/>
      <c r="AB56" s="134"/>
    </row>
    <row r="57" spans="1:28" s="24" customFormat="1" ht="15.75" outlineLevel="5">
      <c r="A57" s="5" t="s">
        <v>95</v>
      </c>
      <c r="B57" s="6" t="s">
        <v>7</v>
      </c>
      <c r="C57" s="6" t="s">
        <v>261</v>
      </c>
      <c r="D57" s="6" t="s">
        <v>96</v>
      </c>
      <c r="E57" s="6"/>
      <c r="F57" s="74">
        <f>F58+F59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4">
        <f>X58+X59</f>
        <v>0</v>
      </c>
      <c r="Y57" s="92">
        <v>0</v>
      </c>
      <c r="Z57" s="100"/>
      <c r="AA57" s="137"/>
      <c r="AB57" s="137"/>
    </row>
    <row r="58" spans="1:28" s="24" customFormat="1" ht="31.5" outlineLevel="5">
      <c r="A58" s="44" t="s">
        <v>97</v>
      </c>
      <c r="B58" s="45" t="s">
        <v>7</v>
      </c>
      <c r="C58" s="45" t="s">
        <v>261</v>
      </c>
      <c r="D58" s="45" t="s">
        <v>98</v>
      </c>
      <c r="E58" s="45"/>
      <c r="F58" s="75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75">
        <v>0</v>
      </c>
      <c r="Y58" s="92">
        <v>0</v>
      </c>
      <c r="Z58" s="100"/>
      <c r="AA58" s="137"/>
      <c r="AB58" s="137"/>
    </row>
    <row r="59" spans="1:28" s="24" customFormat="1" ht="31.5" outlineLevel="5">
      <c r="A59" s="44" t="s">
        <v>99</v>
      </c>
      <c r="B59" s="45" t="s">
        <v>7</v>
      </c>
      <c r="C59" s="45" t="s">
        <v>261</v>
      </c>
      <c r="D59" s="45" t="s">
        <v>100</v>
      </c>
      <c r="E59" s="45"/>
      <c r="F59" s="75"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85">
        <v>0</v>
      </c>
      <c r="Y59" s="92">
        <v>0</v>
      </c>
      <c r="Z59" s="100"/>
      <c r="AA59" s="137"/>
      <c r="AB59" s="137"/>
    </row>
    <row r="60" spans="1:28" s="24" customFormat="1" ht="15.75" outlineLevel="5">
      <c r="A60" s="5" t="s">
        <v>101</v>
      </c>
      <c r="B60" s="6" t="s">
        <v>7</v>
      </c>
      <c r="C60" s="6" t="s">
        <v>261</v>
      </c>
      <c r="D60" s="6" t="s">
        <v>102</v>
      </c>
      <c r="E60" s="6"/>
      <c r="F60" s="74">
        <f>F61+F62+F63</f>
        <v>148.808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74">
        <f>X61+X62+X63</f>
        <v>140.296</v>
      </c>
      <c r="Y60" s="92">
        <f t="shared" si="1"/>
        <v>94.27987742594483</v>
      </c>
      <c r="Z60" s="100"/>
      <c r="AA60" s="137"/>
      <c r="AB60" s="137"/>
    </row>
    <row r="61" spans="1:28" s="24" customFormat="1" ht="15.75" outlineLevel="5">
      <c r="A61" s="44" t="s">
        <v>103</v>
      </c>
      <c r="B61" s="45" t="s">
        <v>7</v>
      </c>
      <c r="C61" s="45" t="s">
        <v>261</v>
      </c>
      <c r="D61" s="45" t="s">
        <v>105</v>
      </c>
      <c r="E61" s="45"/>
      <c r="F61" s="75">
        <v>9.4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85">
        <v>7.556</v>
      </c>
      <c r="Y61" s="92">
        <f t="shared" si="1"/>
        <v>80.38297872340425</v>
      </c>
      <c r="Z61" s="100"/>
      <c r="AA61" s="134"/>
      <c r="AB61" s="134"/>
    </row>
    <row r="62" spans="1:28" s="24" customFormat="1" ht="15.75" outlineLevel="5">
      <c r="A62" s="44" t="s">
        <v>104</v>
      </c>
      <c r="B62" s="45" t="s">
        <v>7</v>
      </c>
      <c r="C62" s="45" t="s">
        <v>261</v>
      </c>
      <c r="D62" s="45" t="s">
        <v>106</v>
      </c>
      <c r="E62" s="45"/>
      <c r="F62" s="75">
        <v>39.5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85">
        <v>38.456</v>
      </c>
      <c r="Y62" s="92">
        <f t="shared" si="1"/>
        <v>97.35696202531646</v>
      </c>
      <c r="Z62" s="100"/>
      <c r="AA62" s="134"/>
      <c r="AB62" s="134"/>
    </row>
    <row r="63" spans="1:28" s="24" customFormat="1" ht="15.75" outlineLevel="5">
      <c r="A63" s="44" t="s">
        <v>366</v>
      </c>
      <c r="B63" s="45" t="s">
        <v>7</v>
      </c>
      <c r="C63" s="45" t="s">
        <v>261</v>
      </c>
      <c r="D63" s="45" t="s">
        <v>365</v>
      </c>
      <c r="E63" s="45"/>
      <c r="F63" s="75">
        <v>99.908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85">
        <v>94.284</v>
      </c>
      <c r="Y63" s="92">
        <f t="shared" si="1"/>
        <v>94.37082115546303</v>
      </c>
      <c r="Z63" s="100"/>
      <c r="AA63" s="134"/>
      <c r="AB63" s="134"/>
    </row>
    <row r="64" spans="1:28" s="24" customFormat="1" ht="15.75" outlineLevel="5">
      <c r="A64" s="8" t="s">
        <v>198</v>
      </c>
      <c r="B64" s="9" t="s">
        <v>199</v>
      </c>
      <c r="C64" s="9" t="s">
        <v>257</v>
      </c>
      <c r="D64" s="9" t="s">
        <v>5</v>
      </c>
      <c r="E64" s="9"/>
      <c r="F64" s="72">
        <f>F65</f>
        <v>17.9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2">
        <f>X65</f>
        <v>7.68</v>
      </c>
      <c r="Y64" s="92">
        <f t="shared" si="1"/>
        <v>42.90502793296089</v>
      </c>
      <c r="Z64" s="100"/>
      <c r="AA64" s="137"/>
      <c r="AB64" s="137"/>
    </row>
    <row r="65" spans="1:28" s="24" customFormat="1" ht="31.5" outlineLevel="5">
      <c r="A65" s="22" t="s">
        <v>136</v>
      </c>
      <c r="B65" s="9" t="s">
        <v>199</v>
      </c>
      <c r="C65" s="9" t="s">
        <v>258</v>
      </c>
      <c r="D65" s="9" t="s">
        <v>5</v>
      </c>
      <c r="E65" s="9"/>
      <c r="F65" s="72">
        <f>F66</f>
        <v>17.9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72">
        <f>X66</f>
        <v>7.68</v>
      </c>
      <c r="Y65" s="92">
        <f t="shared" si="1"/>
        <v>42.90502793296089</v>
      </c>
      <c r="Z65" s="100"/>
      <c r="AA65" s="137"/>
      <c r="AB65" s="137"/>
    </row>
    <row r="66" spans="1:28" s="24" customFormat="1" ht="31.5" outlineLevel="5">
      <c r="A66" s="22" t="s">
        <v>138</v>
      </c>
      <c r="B66" s="9" t="s">
        <v>199</v>
      </c>
      <c r="C66" s="9" t="s">
        <v>259</v>
      </c>
      <c r="D66" s="9" t="s">
        <v>5</v>
      </c>
      <c r="E66" s="9"/>
      <c r="F66" s="72">
        <f>F67</f>
        <v>17.9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72">
        <f>X67</f>
        <v>7.68</v>
      </c>
      <c r="Y66" s="92">
        <f t="shared" si="1"/>
        <v>42.90502793296089</v>
      </c>
      <c r="Z66" s="100"/>
      <c r="AA66" s="137"/>
      <c r="AB66" s="137"/>
    </row>
    <row r="67" spans="1:28" s="24" customFormat="1" ht="31.5" outlineLevel="5">
      <c r="A67" s="47" t="s">
        <v>200</v>
      </c>
      <c r="B67" s="19" t="s">
        <v>199</v>
      </c>
      <c r="C67" s="19" t="s">
        <v>264</v>
      </c>
      <c r="D67" s="19" t="s">
        <v>5</v>
      </c>
      <c r="E67" s="19"/>
      <c r="F67" s="73">
        <f>F68</f>
        <v>17.9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73">
        <f>X68</f>
        <v>7.68</v>
      </c>
      <c r="Y67" s="92">
        <f t="shared" si="1"/>
        <v>42.90502793296089</v>
      </c>
      <c r="Z67" s="100"/>
      <c r="AA67" s="137"/>
      <c r="AB67" s="137"/>
    </row>
    <row r="68" spans="1:28" s="24" customFormat="1" ht="15.75" outlineLevel="5">
      <c r="A68" s="5" t="s">
        <v>95</v>
      </c>
      <c r="B68" s="6" t="s">
        <v>199</v>
      </c>
      <c r="C68" s="6" t="s">
        <v>264</v>
      </c>
      <c r="D68" s="6" t="s">
        <v>96</v>
      </c>
      <c r="E68" s="6"/>
      <c r="F68" s="74">
        <f>F69</f>
        <v>17.9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74">
        <f>X69</f>
        <v>7.68</v>
      </c>
      <c r="Y68" s="92">
        <f t="shared" si="1"/>
        <v>42.90502793296089</v>
      </c>
      <c r="Z68" s="100"/>
      <c r="AA68" s="137"/>
      <c r="AB68" s="137"/>
    </row>
    <row r="69" spans="1:28" s="24" customFormat="1" ht="31.5" outlineLevel="5">
      <c r="A69" s="44" t="s">
        <v>99</v>
      </c>
      <c r="B69" s="45" t="s">
        <v>199</v>
      </c>
      <c r="C69" s="45" t="s">
        <v>264</v>
      </c>
      <c r="D69" s="45" t="s">
        <v>100</v>
      </c>
      <c r="E69" s="45"/>
      <c r="F69" s="75">
        <v>17.9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85">
        <v>7.68</v>
      </c>
      <c r="Y69" s="92">
        <f t="shared" si="1"/>
        <v>42.90502793296089</v>
      </c>
      <c r="Z69" s="100"/>
      <c r="AA69" s="134"/>
      <c r="AB69" s="134"/>
    </row>
    <row r="70" spans="1:28" s="24" customFormat="1" ht="50.25" customHeight="1" outlineLevel="3">
      <c r="A70" s="8" t="s">
        <v>29</v>
      </c>
      <c r="B70" s="9" t="s">
        <v>8</v>
      </c>
      <c r="C70" s="9" t="s">
        <v>257</v>
      </c>
      <c r="D70" s="9" t="s">
        <v>5</v>
      </c>
      <c r="E70" s="9"/>
      <c r="F70" s="72">
        <f>F71</f>
        <v>5172.9</v>
      </c>
      <c r="G70" s="10">
        <f aca="true" t="shared" si="9" ref="G70:V73">G71</f>
        <v>3284.2</v>
      </c>
      <c r="H70" s="10">
        <f t="shared" si="9"/>
        <v>3284.2</v>
      </c>
      <c r="I70" s="10">
        <f t="shared" si="9"/>
        <v>3284.2</v>
      </c>
      <c r="J70" s="10">
        <f t="shared" si="9"/>
        <v>3284.2</v>
      </c>
      <c r="K70" s="10">
        <f t="shared" si="9"/>
        <v>3284.2</v>
      </c>
      <c r="L70" s="10">
        <f t="shared" si="9"/>
        <v>3284.2</v>
      </c>
      <c r="M70" s="10">
        <f t="shared" si="9"/>
        <v>3284.2</v>
      </c>
      <c r="N70" s="10">
        <f t="shared" si="9"/>
        <v>3284.2</v>
      </c>
      <c r="O70" s="10">
        <f t="shared" si="9"/>
        <v>3284.2</v>
      </c>
      <c r="P70" s="10">
        <f t="shared" si="9"/>
        <v>3284.2</v>
      </c>
      <c r="Q70" s="10">
        <f t="shared" si="9"/>
        <v>3284.2</v>
      </c>
      <c r="R70" s="10">
        <f t="shared" si="9"/>
        <v>3284.2</v>
      </c>
      <c r="S70" s="10">
        <f t="shared" si="9"/>
        <v>3284.2</v>
      </c>
      <c r="T70" s="10">
        <f t="shared" si="9"/>
        <v>3284.2</v>
      </c>
      <c r="U70" s="10">
        <f t="shared" si="9"/>
        <v>3284.2</v>
      </c>
      <c r="V70" s="10">
        <f t="shared" si="9"/>
        <v>3284.2</v>
      </c>
      <c r="X70" s="72">
        <f>X71</f>
        <v>5023.405000000001</v>
      </c>
      <c r="Y70" s="92">
        <f t="shared" si="1"/>
        <v>97.1100349900443</v>
      </c>
      <c r="Z70" s="100"/>
      <c r="AA70" s="137"/>
      <c r="AB70" s="137"/>
    </row>
    <row r="71" spans="1:28" s="24" customFormat="1" ht="31.5" outlineLevel="3">
      <c r="A71" s="22" t="s">
        <v>136</v>
      </c>
      <c r="B71" s="9" t="s">
        <v>8</v>
      </c>
      <c r="C71" s="9" t="s">
        <v>258</v>
      </c>
      <c r="D71" s="9" t="s">
        <v>5</v>
      </c>
      <c r="E71" s="9"/>
      <c r="F71" s="72">
        <f>F72</f>
        <v>5172.9</v>
      </c>
      <c r="G71" s="13">
        <f aca="true" t="shared" si="10" ref="G71:V71">G73</f>
        <v>3284.2</v>
      </c>
      <c r="H71" s="13">
        <f t="shared" si="10"/>
        <v>3284.2</v>
      </c>
      <c r="I71" s="13">
        <f t="shared" si="10"/>
        <v>3284.2</v>
      </c>
      <c r="J71" s="13">
        <f t="shared" si="10"/>
        <v>3284.2</v>
      </c>
      <c r="K71" s="13">
        <f t="shared" si="10"/>
        <v>3284.2</v>
      </c>
      <c r="L71" s="13">
        <f t="shared" si="10"/>
        <v>3284.2</v>
      </c>
      <c r="M71" s="13">
        <f t="shared" si="10"/>
        <v>3284.2</v>
      </c>
      <c r="N71" s="13">
        <f t="shared" si="10"/>
        <v>3284.2</v>
      </c>
      <c r="O71" s="13">
        <f t="shared" si="10"/>
        <v>3284.2</v>
      </c>
      <c r="P71" s="13">
        <f t="shared" si="10"/>
        <v>3284.2</v>
      </c>
      <c r="Q71" s="13">
        <f t="shared" si="10"/>
        <v>3284.2</v>
      </c>
      <c r="R71" s="13">
        <f t="shared" si="10"/>
        <v>3284.2</v>
      </c>
      <c r="S71" s="13">
        <f t="shared" si="10"/>
        <v>3284.2</v>
      </c>
      <c r="T71" s="13">
        <f t="shared" si="10"/>
        <v>3284.2</v>
      </c>
      <c r="U71" s="13">
        <f t="shared" si="10"/>
        <v>3284.2</v>
      </c>
      <c r="V71" s="13">
        <f t="shared" si="10"/>
        <v>3284.2</v>
      </c>
      <c r="X71" s="72">
        <f>X72</f>
        <v>5023.405000000001</v>
      </c>
      <c r="Y71" s="92">
        <f t="shared" si="1"/>
        <v>97.1100349900443</v>
      </c>
      <c r="Z71" s="100"/>
      <c r="AA71" s="137"/>
      <c r="AB71" s="137"/>
    </row>
    <row r="72" spans="1:28" s="24" customFormat="1" ht="31.5" outlineLevel="3">
      <c r="A72" s="22" t="s">
        <v>138</v>
      </c>
      <c r="B72" s="9" t="s">
        <v>8</v>
      </c>
      <c r="C72" s="9" t="s">
        <v>259</v>
      </c>
      <c r="D72" s="9" t="s">
        <v>5</v>
      </c>
      <c r="E72" s="9"/>
      <c r="F72" s="72">
        <f>F73</f>
        <v>5172.9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X72" s="72">
        <f>X73</f>
        <v>5023.405000000001</v>
      </c>
      <c r="Y72" s="92">
        <f t="shared" si="1"/>
        <v>97.1100349900443</v>
      </c>
      <c r="Z72" s="100"/>
      <c r="AA72" s="137"/>
      <c r="AB72" s="137"/>
    </row>
    <row r="73" spans="1:28" s="24" customFormat="1" ht="47.25" outlineLevel="4">
      <c r="A73" s="48" t="s">
        <v>202</v>
      </c>
      <c r="B73" s="19" t="s">
        <v>8</v>
      </c>
      <c r="C73" s="19" t="s">
        <v>261</v>
      </c>
      <c r="D73" s="19" t="s">
        <v>5</v>
      </c>
      <c r="E73" s="19"/>
      <c r="F73" s="73">
        <f>F74</f>
        <v>5172.9</v>
      </c>
      <c r="G73" s="7">
        <f t="shared" si="9"/>
        <v>3284.2</v>
      </c>
      <c r="H73" s="7">
        <f t="shared" si="9"/>
        <v>3284.2</v>
      </c>
      <c r="I73" s="7">
        <f t="shared" si="9"/>
        <v>3284.2</v>
      </c>
      <c r="J73" s="7">
        <f t="shared" si="9"/>
        <v>3284.2</v>
      </c>
      <c r="K73" s="7">
        <f t="shared" si="9"/>
        <v>3284.2</v>
      </c>
      <c r="L73" s="7">
        <f t="shared" si="9"/>
        <v>3284.2</v>
      </c>
      <c r="M73" s="7">
        <f t="shared" si="9"/>
        <v>3284.2</v>
      </c>
      <c r="N73" s="7">
        <f t="shared" si="9"/>
        <v>3284.2</v>
      </c>
      <c r="O73" s="7">
        <f t="shared" si="9"/>
        <v>3284.2</v>
      </c>
      <c r="P73" s="7">
        <f t="shared" si="9"/>
        <v>3284.2</v>
      </c>
      <c r="Q73" s="7">
        <f t="shared" si="9"/>
        <v>3284.2</v>
      </c>
      <c r="R73" s="7">
        <f t="shared" si="9"/>
        <v>3284.2</v>
      </c>
      <c r="S73" s="7">
        <f t="shared" si="9"/>
        <v>3284.2</v>
      </c>
      <c r="T73" s="7">
        <f t="shared" si="9"/>
        <v>3284.2</v>
      </c>
      <c r="U73" s="7">
        <f t="shared" si="9"/>
        <v>3284.2</v>
      </c>
      <c r="V73" s="7">
        <f t="shared" si="9"/>
        <v>3284.2</v>
      </c>
      <c r="X73" s="73">
        <f>X74</f>
        <v>5023.405000000001</v>
      </c>
      <c r="Y73" s="92">
        <f t="shared" si="1"/>
        <v>97.1100349900443</v>
      </c>
      <c r="Z73" s="100"/>
      <c r="AA73" s="137"/>
      <c r="AB73" s="137"/>
    </row>
    <row r="74" spans="1:28" s="24" customFormat="1" ht="31.5" outlineLevel="5">
      <c r="A74" s="5" t="s">
        <v>94</v>
      </c>
      <c r="B74" s="6" t="s">
        <v>8</v>
      </c>
      <c r="C74" s="6" t="s">
        <v>261</v>
      </c>
      <c r="D74" s="6" t="s">
        <v>93</v>
      </c>
      <c r="E74" s="6"/>
      <c r="F74" s="74">
        <f>F75+F76+F77</f>
        <v>5172.9</v>
      </c>
      <c r="G74" s="7">
        <v>3284.2</v>
      </c>
      <c r="H74" s="7">
        <v>3284.2</v>
      </c>
      <c r="I74" s="7">
        <v>3284.2</v>
      </c>
      <c r="J74" s="7">
        <v>3284.2</v>
      </c>
      <c r="K74" s="7">
        <v>3284.2</v>
      </c>
      <c r="L74" s="7">
        <v>3284.2</v>
      </c>
      <c r="M74" s="7">
        <v>3284.2</v>
      </c>
      <c r="N74" s="7">
        <v>3284.2</v>
      </c>
      <c r="O74" s="7">
        <v>3284.2</v>
      </c>
      <c r="P74" s="7">
        <v>3284.2</v>
      </c>
      <c r="Q74" s="7">
        <v>3284.2</v>
      </c>
      <c r="R74" s="7">
        <v>3284.2</v>
      </c>
      <c r="S74" s="7">
        <v>3284.2</v>
      </c>
      <c r="T74" s="7">
        <v>3284.2</v>
      </c>
      <c r="U74" s="7">
        <v>3284.2</v>
      </c>
      <c r="V74" s="7">
        <v>3284.2</v>
      </c>
      <c r="X74" s="74">
        <f>X75+X76+X77</f>
        <v>5023.405000000001</v>
      </c>
      <c r="Y74" s="92">
        <f t="shared" si="1"/>
        <v>97.1100349900443</v>
      </c>
      <c r="Z74" s="100"/>
      <c r="AA74" s="137"/>
      <c r="AB74" s="137"/>
    </row>
    <row r="75" spans="1:28" s="24" customFormat="1" ht="31.5" outlineLevel="5">
      <c r="A75" s="44" t="s">
        <v>250</v>
      </c>
      <c r="B75" s="45" t="s">
        <v>8</v>
      </c>
      <c r="C75" s="45" t="s">
        <v>261</v>
      </c>
      <c r="D75" s="45" t="s">
        <v>91</v>
      </c>
      <c r="E75" s="45"/>
      <c r="F75" s="75">
        <v>3886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85">
        <v>3864.01</v>
      </c>
      <c r="Y75" s="92">
        <f t="shared" si="1"/>
        <v>99.43412249099332</v>
      </c>
      <c r="Z75" s="100"/>
      <c r="AA75" s="134"/>
      <c r="AB75" s="134"/>
    </row>
    <row r="76" spans="1:28" s="24" customFormat="1" ht="31.5" outlineLevel="5">
      <c r="A76" s="44" t="s">
        <v>255</v>
      </c>
      <c r="B76" s="45" t="s">
        <v>8</v>
      </c>
      <c r="C76" s="45" t="s">
        <v>261</v>
      </c>
      <c r="D76" s="45" t="s">
        <v>92</v>
      </c>
      <c r="E76" s="45"/>
      <c r="F76" s="75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85">
        <v>0</v>
      </c>
      <c r="Y76" s="92">
        <v>0</v>
      </c>
      <c r="Z76" s="100"/>
      <c r="AA76" s="137"/>
      <c r="AB76" s="137"/>
    </row>
    <row r="77" spans="1:28" s="24" customFormat="1" ht="47.25" outlineLevel="5">
      <c r="A77" s="44" t="s">
        <v>251</v>
      </c>
      <c r="B77" s="45" t="s">
        <v>8</v>
      </c>
      <c r="C77" s="45" t="s">
        <v>261</v>
      </c>
      <c r="D77" s="45" t="s">
        <v>252</v>
      </c>
      <c r="E77" s="45"/>
      <c r="F77" s="75">
        <v>1286.9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85">
        <v>1159.395</v>
      </c>
      <c r="Y77" s="92">
        <f t="shared" si="1"/>
        <v>90.09208174683346</v>
      </c>
      <c r="Z77" s="100"/>
      <c r="AA77" s="134"/>
      <c r="AB77" s="134"/>
    </row>
    <row r="78" spans="1:28" s="24" customFormat="1" ht="15.75" outlineLevel="5">
      <c r="A78" s="8" t="s">
        <v>209</v>
      </c>
      <c r="B78" s="9" t="s">
        <v>210</v>
      </c>
      <c r="C78" s="9" t="s">
        <v>257</v>
      </c>
      <c r="D78" s="9" t="s">
        <v>5</v>
      </c>
      <c r="E78" s="9"/>
      <c r="F78" s="72">
        <f>F79</f>
        <v>292.608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72">
        <f>X79</f>
        <v>292.608</v>
      </c>
      <c r="Y78" s="92">
        <f t="shared" si="1"/>
        <v>100</v>
      </c>
      <c r="Z78" s="100"/>
      <c r="AA78" s="137"/>
      <c r="AB78" s="137"/>
    </row>
    <row r="79" spans="1:28" s="24" customFormat="1" ht="31.5" outlineLevel="5">
      <c r="A79" s="22" t="s">
        <v>136</v>
      </c>
      <c r="B79" s="9" t="s">
        <v>210</v>
      </c>
      <c r="C79" s="9" t="s">
        <v>258</v>
      </c>
      <c r="D79" s="9" t="s">
        <v>5</v>
      </c>
      <c r="E79" s="9"/>
      <c r="F79" s="72">
        <f>F80</f>
        <v>292.608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72">
        <f>X80</f>
        <v>292.608</v>
      </c>
      <c r="Y79" s="92">
        <f t="shared" si="1"/>
        <v>100</v>
      </c>
      <c r="Z79" s="100"/>
      <c r="AA79" s="137"/>
      <c r="AB79" s="137"/>
    </row>
    <row r="80" spans="1:28" s="24" customFormat="1" ht="31.5" outlineLevel="5">
      <c r="A80" s="22" t="s">
        <v>138</v>
      </c>
      <c r="B80" s="9" t="s">
        <v>210</v>
      </c>
      <c r="C80" s="9" t="s">
        <v>259</v>
      </c>
      <c r="D80" s="9" t="s">
        <v>5</v>
      </c>
      <c r="E80" s="9"/>
      <c r="F80" s="72">
        <f>F81</f>
        <v>292.608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72">
        <f>X81</f>
        <v>292.608</v>
      </c>
      <c r="Y80" s="92">
        <f aca="true" t="shared" si="11" ref="Y80:Y145">X80/F80*100</f>
        <v>100</v>
      </c>
      <c r="Z80" s="100"/>
      <c r="AA80" s="137"/>
      <c r="AB80" s="137"/>
    </row>
    <row r="81" spans="1:28" s="24" customFormat="1" ht="31.5" outlineLevel="5">
      <c r="A81" s="47" t="s">
        <v>208</v>
      </c>
      <c r="B81" s="19" t="s">
        <v>210</v>
      </c>
      <c r="C81" s="19" t="s">
        <v>265</v>
      </c>
      <c r="D81" s="19" t="s">
        <v>5</v>
      </c>
      <c r="E81" s="19"/>
      <c r="F81" s="73">
        <f>F82</f>
        <v>292.608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3">
        <f>X82</f>
        <v>292.608</v>
      </c>
      <c r="Y81" s="92">
        <f t="shared" si="11"/>
        <v>100</v>
      </c>
      <c r="Z81" s="100"/>
      <c r="AA81" s="137"/>
      <c r="AB81" s="137"/>
    </row>
    <row r="82" spans="1:28" s="24" customFormat="1" ht="15.75" outlineLevel="5">
      <c r="A82" s="5" t="s">
        <v>242</v>
      </c>
      <c r="B82" s="6" t="s">
        <v>210</v>
      </c>
      <c r="C82" s="6" t="s">
        <v>265</v>
      </c>
      <c r="D82" s="6" t="s">
        <v>240</v>
      </c>
      <c r="E82" s="6"/>
      <c r="F82" s="74">
        <f>F83</f>
        <v>292.608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74">
        <f>X83</f>
        <v>292.608</v>
      </c>
      <c r="Y82" s="92">
        <f t="shared" si="11"/>
        <v>100</v>
      </c>
      <c r="Z82" s="100"/>
      <c r="AA82" s="137"/>
      <c r="AB82" s="137"/>
    </row>
    <row r="83" spans="1:28" s="24" customFormat="1" ht="15.75" outlineLevel="5">
      <c r="A83" s="44" t="s">
        <v>243</v>
      </c>
      <c r="B83" s="45" t="s">
        <v>210</v>
      </c>
      <c r="C83" s="45" t="s">
        <v>265</v>
      </c>
      <c r="D83" s="45" t="s">
        <v>241</v>
      </c>
      <c r="E83" s="45"/>
      <c r="F83" s="75">
        <v>292.608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85">
        <v>292.608</v>
      </c>
      <c r="Y83" s="92">
        <f t="shared" si="11"/>
        <v>100</v>
      </c>
      <c r="Z83" s="100"/>
      <c r="AA83" s="134"/>
      <c r="AB83" s="134"/>
    </row>
    <row r="84" spans="1:28" s="24" customFormat="1" ht="15.75" outlineLevel="3">
      <c r="A84" s="8" t="s">
        <v>31</v>
      </c>
      <c r="B84" s="9" t="s">
        <v>9</v>
      </c>
      <c r="C84" s="9" t="s">
        <v>257</v>
      </c>
      <c r="D84" s="9" t="s">
        <v>5</v>
      </c>
      <c r="E84" s="9"/>
      <c r="F84" s="72">
        <f>F85</f>
        <v>499.73</v>
      </c>
      <c r="G84" s="10" t="e">
        <f>#REF!</f>
        <v>#REF!</v>
      </c>
      <c r="H84" s="10" t="e">
        <f>#REF!</f>
        <v>#REF!</v>
      </c>
      <c r="I84" s="10" t="e">
        <f>#REF!</f>
        <v>#REF!</v>
      </c>
      <c r="J84" s="10" t="e">
        <f>#REF!</f>
        <v>#REF!</v>
      </c>
      <c r="K84" s="10" t="e">
        <f>#REF!</f>
        <v>#REF!</v>
      </c>
      <c r="L84" s="10" t="e">
        <f>#REF!</f>
        <v>#REF!</v>
      </c>
      <c r="M84" s="10" t="e">
        <f>#REF!</f>
        <v>#REF!</v>
      </c>
      <c r="N84" s="10" t="e">
        <f>#REF!</f>
        <v>#REF!</v>
      </c>
      <c r="O84" s="10" t="e">
        <f>#REF!</f>
        <v>#REF!</v>
      </c>
      <c r="P84" s="10" t="e">
        <f>#REF!</f>
        <v>#REF!</v>
      </c>
      <c r="Q84" s="10" t="e">
        <f>#REF!</f>
        <v>#REF!</v>
      </c>
      <c r="R84" s="10" t="e">
        <f>#REF!</f>
        <v>#REF!</v>
      </c>
      <c r="S84" s="10" t="e">
        <f>#REF!</f>
        <v>#REF!</v>
      </c>
      <c r="T84" s="10" t="e">
        <f>#REF!</f>
        <v>#REF!</v>
      </c>
      <c r="U84" s="10" t="e">
        <f>#REF!</f>
        <v>#REF!</v>
      </c>
      <c r="V84" s="10" t="e">
        <f>#REF!</f>
        <v>#REF!</v>
      </c>
      <c r="X84" s="72">
        <f>X85</f>
        <v>0</v>
      </c>
      <c r="Y84" s="92">
        <f t="shared" si="11"/>
        <v>0</v>
      </c>
      <c r="Z84" s="100"/>
      <c r="AA84" s="137"/>
      <c r="AB84" s="137"/>
    </row>
    <row r="85" spans="1:28" s="24" customFormat="1" ht="31.5" outlineLevel="3">
      <c r="A85" s="22" t="s">
        <v>136</v>
      </c>
      <c r="B85" s="9" t="s">
        <v>9</v>
      </c>
      <c r="C85" s="9" t="s">
        <v>258</v>
      </c>
      <c r="D85" s="9" t="s">
        <v>5</v>
      </c>
      <c r="E85" s="9"/>
      <c r="F85" s="72">
        <f>F86</f>
        <v>499.73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72">
        <f>X86</f>
        <v>0</v>
      </c>
      <c r="Y85" s="92">
        <f t="shared" si="11"/>
        <v>0</v>
      </c>
      <c r="Z85" s="100"/>
      <c r="AA85" s="137"/>
      <c r="AB85" s="137"/>
    </row>
    <row r="86" spans="1:28" s="24" customFormat="1" ht="31.5" outlineLevel="3">
      <c r="A86" s="22" t="s">
        <v>138</v>
      </c>
      <c r="B86" s="9" t="s">
        <v>9</v>
      </c>
      <c r="C86" s="9" t="s">
        <v>259</v>
      </c>
      <c r="D86" s="9" t="s">
        <v>5</v>
      </c>
      <c r="E86" s="9"/>
      <c r="F86" s="72">
        <f>F87</f>
        <v>499.73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X86" s="72">
        <f>X87</f>
        <v>0</v>
      </c>
      <c r="Y86" s="92">
        <f t="shared" si="11"/>
        <v>0</v>
      </c>
      <c r="Z86" s="100"/>
      <c r="AA86" s="137"/>
      <c r="AB86" s="137"/>
    </row>
    <row r="87" spans="1:28" s="24" customFormat="1" ht="31.5" outlineLevel="4">
      <c r="A87" s="47" t="s">
        <v>139</v>
      </c>
      <c r="B87" s="19" t="s">
        <v>9</v>
      </c>
      <c r="C87" s="19" t="s">
        <v>266</v>
      </c>
      <c r="D87" s="19" t="s">
        <v>5</v>
      </c>
      <c r="E87" s="19"/>
      <c r="F87" s="73">
        <f>F88</f>
        <v>499.73</v>
      </c>
      <c r="G87" s="7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  <c r="X87" s="73">
        <f>X88</f>
        <v>0</v>
      </c>
      <c r="Y87" s="92">
        <f t="shared" si="11"/>
        <v>0</v>
      </c>
      <c r="Z87" s="100"/>
      <c r="AA87" s="137"/>
      <c r="AB87" s="137"/>
    </row>
    <row r="88" spans="1:28" s="24" customFormat="1" ht="15.75" outlineLevel="5">
      <c r="A88" s="84" t="s">
        <v>110</v>
      </c>
      <c r="B88" s="83" t="s">
        <v>9</v>
      </c>
      <c r="C88" s="83" t="s">
        <v>266</v>
      </c>
      <c r="D88" s="83" t="s">
        <v>109</v>
      </c>
      <c r="E88" s="83"/>
      <c r="F88" s="85">
        <v>499.73</v>
      </c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85">
        <v>0</v>
      </c>
      <c r="Y88" s="92">
        <f t="shared" si="11"/>
        <v>0</v>
      </c>
      <c r="Z88" s="100"/>
      <c r="AA88" s="134"/>
      <c r="AB88" s="134"/>
    </row>
    <row r="89" spans="1:28" s="24" customFormat="1" ht="15.75" customHeight="1" outlineLevel="3">
      <c r="A89" s="8" t="s">
        <v>32</v>
      </c>
      <c r="B89" s="9" t="s">
        <v>71</v>
      </c>
      <c r="C89" s="9" t="s">
        <v>257</v>
      </c>
      <c r="D89" s="9" t="s">
        <v>5</v>
      </c>
      <c r="E89" s="9"/>
      <c r="F89" s="72">
        <f>F90+F149</f>
        <v>55051.849019999994</v>
      </c>
      <c r="G89" s="10" t="e">
        <f>G90+#REF!+#REF!+#REF!+#REF!+#REF!+G129+G136+G143</f>
        <v>#REF!</v>
      </c>
      <c r="H89" s="10" t="e">
        <f>H90+#REF!+#REF!+#REF!+#REF!+#REF!+H129+H136+H143</f>
        <v>#REF!</v>
      </c>
      <c r="I89" s="10" t="e">
        <f>I90+#REF!+#REF!+#REF!+#REF!+#REF!+I129+I136+I143</f>
        <v>#REF!</v>
      </c>
      <c r="J89" s="10" t="e">
        <f>J90+#REF!+#REF!+#REF!+#REF!+#REF!+J129+J136+J143</f>
        <v>#REF!</v>
      </c>
      <c r="K89" s="10" t="e">
        <f>K90+#REF!+#REF!+#REF!+#REF!+#REF!+K129+K136+K143</f>
        <v>#REF!</v>
      </c>
      <c r="L89" s="10" t="e">
        <f>L90+#REF!+#REF!+#REF!+#REF!+#REF!+L129+L136+L143</f>
        <v>#REF!</v>
      </c>
      <c r="M89" s="10" t="e">
        <f>M90+#REF!+#REF!+#REF!+#REF!+#REF!+M129+M136+M143</f>
        <v>#REF!</v>
      </c>
      <c r="N89" s="10" t="e">
        <f>N90+#REF!+#REF!+#REF!+#REF!+#REF!+N129+N136+N143</f>
        <v>#REF!</v>
      </c>
      <c r="O89" s="10" t="e">
        <f>O90+#REF!+#REF!+#REF!+#REF!+#REF!+O129+O136+O143</f>
        <v>#REF!</v>
      </c>
      <c r="P89" s="10" t="e">
        <f>P90+#REF!+#REF!+#REF!+#REF!+#REF!+P129+P136+P143</f>
        <v>#REF!</v>
      </c>
      <c r="Q89" s="10" t="e">
        <f>Q90+#REF!+#REF!+#REF!+#REF!+#REF!+Q129+Q136+Q143</f>
        <v>#REF!</v>
      </c>
      <c r="R89" s="10" t="e">
        <f>R90+#REF!+#REF!+#REF!+#REF!+#REF!+R129+R136+R143</f>
        <v>#REF!</v>
      </c>
      <c r="S89" s="10" t="e">
        <f>S90+#REF!+#REF!+#REF!+#REF!+#REF!+S129+S136+S143</f>
        <v>#REF!</v>
      </c>
      <c r="T89" s="10" t="e">
        <f>T90+#REF!+#REF!+#REF!+#REF!+#REF!+T129+T136+T143</f>
        <v>#REF!</v>
      </c>
      <c r="U89" s="10" t="e">
        <f>U90+#REF!+#REF!+#REF!+#REF!+#REF!+U129+U136+U143</f>
        <v>#REF!</v>
      </c>
      <c r="V89" s="10" t="e">
        <f>V90+#REF!+#REF!+#REF!+#REF!+#REF!+V129+V136+V143</f>
        <v>#REF!</v>
      </c>
      <c r="X89" s="72">
        <f>X90+X149</f>
        <v>52961.26499999999</v>
      </c>
      <c r="Y89" s="92">
        <f t="shared" si="11"/>
        <v>96.20251806757571</v>
      </c>
      <c r="Z89" s="100"/>
      <c r="AA89" s="137"/>
      <c r="AB89" s="137"/>
    </row>
    <row r="90" spans="1:28" s="24" customFormat="1" ht="31.5" outlineLevel="3">
      <c r="A90" s="22" t="s">
        <v>136</v>
      </c>
      <c r="B90" s="9" t="s">
        <v>71</v>
      </c>
      <c r="C90" s="9" t="s">
        <v>258</v>
      </c>
      <c r="D90" s="9" t="s">
        <v>5</v>
      </c>
      <c r="E90" s="9"/>
      <c r="F90" s="72">
        <f>F91</f>
        <v>43431.61751999999</v>
      </c>
      <c r="G90" s="13">
        <f aca="true" t="shared" si="13" ref="G90:V90">G92</f>
        <v>0</v>
      </c>
      <c r="H90" s="13">
        <f t="shared" si="13"/>
        <v>0</v>
      </c>
      <c r="I90" s="13">
        <f t="shared" si="13"/>
        <v>0</v>
      </c>
      <c r="J90" s="13">
        <f t="shared" si="13"/>
        <v>0</v>
      </c>
      <c r="K90" s="13">
        <f t="shared" si="13"/>
        <v>0</v>
      </c>
      <c r="L90" s="13">
        <f t="shared" si="13"/>
        <v>0</v>
      </c>
      <c r="M90" s="13">
        <f t="shared" si="13"/>
        <v>0</v>
      </c>
      <c r="N90" s="13">
        <f t="shared" si="13"/>
        <v>0</v>
      </c>
      <c r="O90" s="13">
        <f t="shared" si="13"/>
        <v>0</v>
      </c>
      <c r="P90" s="13">
        <f t="shared" si="13"/>
        <v>0</v>
      </c>
      <c r="Q90" s="13">
        <f t="shared" si="13"/>
        <v>0</v>
      </c>
      <c r="R90" s="13">
        <f t="shared" si="13"/>
        <v>0</v>
      </c>
      <c r="S90" s="13">
        <f t="shared" si="13"/>
        <v>0</v>
      </c>
      <c r="T90" s="13">
        <f t="shared" si="13"/>
        <v>0</v>
      </c>
      <c r="U90" s="13">
        <f t="shared" si="13"/>
        <v>0</v>
      </c>
      <c r="V90" s="13">
        <f t="shared" si="13"/>
        <v>0</v>
      </c>
      <c r="X90" s="72">
        <f>X91</f>
        <v>41341.632999999994</v>
      </c>
      <c r="Y90" s="92">
        <f t="shared" si="11"/>
        <v>95.18787316857915</v>
      </c>
      <c r="Z90" s="100"/>
      <c r="AA90" s="137"/>
      <c r="AB90" s="137"/>
    </row>
    <row r="91" spans="1:28" s="24" customFormat="1" ht="31.5" outlineLevel="3">
      <c r="A91" s="22" t="s">
        <v>138</v>
      </c>
      <c r="B91" s="9" t="s">
        <v>71</v>
      </c>
      <c r="C91" s="9" t="s">
        <v>259</v>
      </c>
      <c r="D91" s="9" t="s">
        <v>5</v>
      </c>
      <c r="E91" s="9"/>
      <c r="F91" s="72">
        <f>F92+F99+F108+F117+F113+F129+F136+F143</f>
        <v>43431.61751999999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X91" s="72">
        <f>X92+X99+X108+X117+X113+X129+X136+X143</f>
        <v>41341.632999999994</v>
      </c>
      <c r="Y91" s="92">
        <f t="shared" si="11"/>
        <v>95.18787316857915</v>
      </c>
      <c r="Z91" s="100"/>
      <c r="AA91" s="137"/>
      <c r="AB91" s="137"/>
    </row>
    <row r="92" spans="1:28" s="24" customFormat="1" ht="15.75" outlineLevel="4">
      <c r="A92" s="47" t="s">
        <v>33</v>
      </c>
      <c r="B92" s="19" t="s">
        <v>71</v>
      </c>
      <c r="C92" s="19" t="s">
        <v>267</v>
      </c>
      <c r="D92" s="19" t="s">
        <v>5</v>
      </c>
      <c r="E92" s="19"/>
      <c r="F92" s="73">
        <f>F93+F97</f>
        <v>2026.5</v>
      </c>
      <c r="G92" s="7">
        <f aca="true" t="shared" si="14" ref="G92:V92">G93</f>
        <v>0</v>
      </c>
      <c r="H92" s="7">
        <f t="shared" si="14"/>
        <v>0</v>
      </c>
      <c r="I92" s="7">
        <f t="shared" si="14"/>
        <v>0</v>
      </c>
      <c r="J92" s="7">
        <f t="shared" si="14"/>
        <v>0</v>
      </c>
      <c r="K92" s="7">
        <f t="shared" si="14"/>
        <v>0</v>
      </c>
      <c r="L92" s="7">
        <f t="shared" si="14"/>
        <v>0</v>
      </c>
      <c r="M92" s="7">
        <f t="shared" si="14"/>
        <v>0</v>
      </c>
      <c r="N92" s="7">
        <f t="shared" si="14"/>
        <v>0</v>
      </c>
      <c r="O92" s="7">
        <f t="shared" si="14"/>
        <v>0</v>
      </c>
      <c r="P92" s="7">
        <f t="shared" si="14"/>
        <v>0</v>
      </c>
      <c r="Q92" s="7">
        <f t="shared" si="14"/>
        <v>0</v>
      </c>
      <c r="R92" s="7">
        <f t="shared" si="14"/>
        <v>0</v>
      </c>
      <c r="S92" s="7">
        <f t="shared" si="14"/>
        <v>0</v>
      </c>
      <c r="T92" s="7">
        <f t="shared" si="14"/>
        <v>0</v>
      </c>
      <c r="U92" s="7">
        <f t="shared" si="14"/>
        <v>0</v>
      </c>
      <c r="V92" s="7">
        <f t="shared" si="14"/>
        <v>0</v>
      </c>
      <c r="X92" s="73">
        <f>X93+X97</f>
        <v>2026.5</v>
      </c>
      <c r="Y92" s="92">
        <f t="shared" si="11"/>
        <v>100</v>
      </c>
      <c r="Z92" s="100"/>
      <c r="AA92" s="137"/>
      <c r="AB92" s="137"/>
    </row>
    <row r="93" spans="1:28" s="24" customFormat="1" ht="31.5" outlineLevel="5">
      <c r="A93" s="5" t="s">
        <v>94</v>
      </c>
      <c r="B93" s="6" t="s">
        <v>71</v>
      </c>
      <c r="C93" s="6" t="s">
        <v>267</v>
      </c>
      <c r="D93" s="6" t="s">
        <v>93</v>
      </c>
      <c r="E93" s="6"/>
      <c r="F93" s="74">
        <f>F94+F95+F96</f>
        <v>1415.207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74">
        <f>X94+X95+X96</f>
        <v>1415.207</v>
      </c>
      <c r="Y93" s="92">
        <f t="shared" si="11"/>
        <v>100</v>
      </c>
      <c r="Z93" s="100"/>
      <c r="AA93" s="137"/>
      <c r="AB93" s="137"/>
    </row>
    <row r="94" spans="1:28" s="24" customFormat="1" ht="31.5" outlineLevel="5">
      <c r="A94" s="44" t="s">
        <v>250</v>
      </c>
      <c r="B94" s="45" t="s">
        <v>71</v>
      </c>
      <c r="C94" s="45" t="s">
        <v>267</v>
      </c>
      <c r="D94" s="45" t="s">
        <v>91</v>
      </c>
      <c r="E94" s="45"/>
      <c r="F94" s="75">
        <v>1068.977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v>1068.977</v>
      </c>
      <c r="Y94" s="92">
        <f t="shared" si="11"/>
        <v>100</v>
      </c>
      <c r="Z94" s="100"/>
      <c r="AA94" s="134"/>
      <c r="AB94" s="134"/>
    </row>
    <row r="95" spans="1:28" s="24" customFormat="1" ht="31.5" outlineLevel="5">
      <c r="A95" s="44" t="s">
        <v>255</v>
      </c>
      <c r="B95" s="45" t="s">
        <v>71</v>
      </c>
      <c r="C95" s="45" t="s">
        <v>267</v>
      </c>
      <c r="D95" s="45" t="s">
        <v>92</v>
      </c>
      <c r="E95" s="45"/>
      <c r="F95" s="75">
        <v>25.815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5">
        <v>25.815</v>
      </c>
      <c r="Y95" s="92">
        <f t="shared" si="11"/>
        <v>100</v>
      </c>
      <c r="Z95" s="100"/>
      <c r="AA95" s="134"/>
      <c r="AB95" s="134"/>
    </row>
    <row r="96" spans="1:28" s="24" customFormat="1" ht="47.25" outlineLevel="5">
      <c r="A96" s="44" t="s">
        <v>251</v>
      </c>
      <c r="B96" s="45" t="s">
        <v>71</v>
      </c>
      <c r="C96" s="45" t="s">
        <v>267</v>
      </c>
      <c r="D96" s="45" t="s">
        <v>252</v>
      </c>
      <c r="E96" s="45"/>
      <c r="F96" s="75">
        <v>320.415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5">
        <v>320.415</v>
      </c>
      <c r="Y96" s="92">
        <f t="shared" si="11"/>
        <v>100</v>
      </c>
      <c r="Z96" s="100"/>
      <c r="AA96" s="134"/>
      <c r="AB96" s="134"/>
    </row>
    <row r="97" spans="1:28" s="24" customFormat="1" ht="15.75" outlineLevel="5">
      <c r="A97" s="5" t="s">
        <v>95</v>
      </c>
      <c r="B97" s="6" t="s">
        <v>71</v>
      </c>
      <c r="C97" s="6" t="s">
        <v>267</v>
      </c>
      <c r="D97" s="6" t="s">
        <v>96</v>
      </c>
      <c r="E97" s="6"/>
      <c r="F97" s="74">
        <f>F98</f>
        <v>611.293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4">
        <f>X98</f>
        <v>611.293</v>
      </c>
      <c r="Y97" s="92">
        <f t="shared" si="11"/>
        <v>100</v>
      </c>
      <c r="Z97" s="100"/>
      <c r="AA97" s="137"/>
      <c r="AB97" s="137"/>
    </row>
    <row r="98" spans="1:28" s="24" customFormat="1" ht="31.5" outlineLevel="5">
      <c r="A98" s="44" t="s">
        <v>99</v>
      </c>
      <c r="B98" s="45" t="s">
        <v>71</v>
      </c>
      <c r="C98" s="45" t="s">
        <v>267</v>
      </c>
      <c r="D98" s="45" t="s">
        <v>100</v>
      </c>
      <c r="E98" s="45"/>
      <c r="F98" s="75">
        <v>611.293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5">
        <v>611.293</v>
      </c>
      <c r="Y98" s="92">
        <f t="shared" si="11"/>
        <v>100</v>
      </c>
      <c r="Z98" s="100"/>
      <c r="AA98" s="134"/>
      <c r="AB98" s="134"/>
    </row>
    <row r="99" spans="1:28" s="24" customFormat="1" ht="47.25" outlineLevel="4">
      <c r="A99" s="48" t="s">
        <v>202</v>
      </c>
      <c r="B99" s="19" t="s">
        <v>71</v>
      </c>
      <c r="C99" s="19" t="s">
        <v>261</v>
      </c>
      <c r="D99" s="19" t="s">
        <v>5</v>
      </c>
      <c r="E99" s="19"/>
      <c r="F99" s="73">
        <f>F100+F104</f>
        <v>17144.39748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  <c r="X99" s="73">
        <f>X100+X104</f>
        <v>16927.574999999997</v>
      </c>
      <c r="Y99" s="92">
        <f t="shared" si="11"/>
        <v>98.7353158356662</v>
      </c>
      <c r="Z99" s="100"/>
      <c r="AA99" s="137"/>
      <c r="AB99" s="137"/>
    </row>
    <row r="100" spans="1:28" s="24" customFormat="1" ht="31.5" outlineLevel="5">
      <c r="A100" s="5" t="s">
        <v>94</v>
      </c>
      <c r="B100" s="6" t="s">
        <v>71</v>
      </c>
      <c r="C100" s="6" t="s">
        <v>261</v>
      </c>
      <c r="D100" s="6" t="s">
        <v>93</v>
      </c>
      <c r="E100" s="6"/>
      <c r="F100" s="74">
        <f>F101+F102+F103</f>
        <v>16945.29748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74">
        <f>X101+X102+X103</f>
        <v>16420.011</v>
      </c>
      <c r="Y100" s="92">
        <f t="shared" si="11"/>
        <v>96.90010470090607</v>
      </c>
      <c r="Z100" s="100"/>
      <c r="AA100" s="137"/>
      <c r="AB100" s="137"/>
    </row>
    <row r="101" spans="1:28" s="24" customFormat="1" ht="31.5" outlineLevel="5">
      <c r="A101" s="44" t="s">
        <v>250</v>
      </c>
      <c r="B101" s="45" t="s">
        <v>71</v>
      </c>
      <c r="C101" s="45" t="s">
        <v>261</v>
      </c>
      <c r="D101" s="45" t="s">
        <v>91</v>
      </c>
      <c r="E101" s="45"/>
      <c r="F101" s="75">
        <v>12912.977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5">
        <v>12791.007</v>
      </c>
      <c r="Y101" s="92">
        <f t="shared" si="11"/>
        <v>99.05544631574887</v>
      </c>
      <c r="Z101" s="100"/>
      <c r="AA101" s="134"/>
      <c r="AB101" s="134"/>
    </row>
    <row r="102" spans="1:28" s="24" customFormat="1" ht="31.5" outlineLevel="5">
      <c r="A102" s="44" t="s">
        <v>255</v>
      </c>
      <c r="B102" s="45" t="s">
        <v>71</v>
      </c>
      <c r="C102" s="45" t="s">
        <v>261</v>
      </c>
      <c r="D102" s="45" t="s">
        <v>92</v>
      </c>
      <c r="E102" s="45"/>
      <c r="F102" s="75">
        <v>12.32048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5">
        <v>12.32</v>
      </c>
      <c r="Y102" s="92">
        <f t="shared" si="11"/>
        <v>99.99610404789424</v>
      </c>
      <c r="Z102" s="100"/>
      <c r="AA102" s="134"/>
      <c r="AB102" s="134"/>
    </row>
    <row r="103" spans="1:28" s="24" customFormat="1" ht="47.25" outlineLevel="5">
      <c r="A103" s="44" t="s">
        <v>251</v>
      </c>
      <c r="B103" s="45" t="s">
        <v>71</v>
      </c>
      <c r="C103" s="45" t="s">
        <v>261</v>
      </c>
      <c r="D103" s="45" t="s">
        <v>252</v>
      </c>
      <c r="E103" s="45"/>
      <c r="F103" s="75">
        <v>4020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5">
        <v>3616.684</v>
      </c>
      <c r="Y103" s="92">
        <f t="shared" si="11"/>
        <v>89.96726368159204</v>
      </c>
      <c r="Z103" s="100"/>
      <c r="AA103" s="134"/>
      <c r="AB103" s="134"/>
    </row>
    <row r="104" spans="1:28" s="24" customFormat="1" ht="15.75" outlineLevel="5">
      <c r="A104" s="5" t="s">
        <v>95</v>
      </c>
      <c r="B104" s="6" t="s">
        <v>71</v>
      </c>
      <c r="C104" s="6" t="s">
        <v>261</v>
      </c>
      <c r="D104" s="6" t="s">
        <v>96</v>
      </c>
      <c r="E104" s="6"/>
      <c r="F104" s="74">
        <f>F105+F106+F107</f>
        <v>199.1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4">
        <f>X105+X106+X107</f>
        <v>507.56399999999996</v>
      </c>
      <c r="Y104" s="92">
        <f t="shared" si="11"/>
        <v>254.92918131592162</v>
      </c>
      <c r="Z104" s="100"/>
      <c r="AA104" s="137"/>
      <c r="AB104" s="137"/>
    </row>
    <row r="105" spans="1:28" s="24" customFormat="1" ht="31.5" outlineLevel="5">
      <c r="A105" s="44" t="s">
        <v>97</v>
      </c>
      <c r="B105" s="45" t="s">
        <v>71</v>
      </c>
      <c r="C105" s="45" t="s">
        <v>261</v>
      </c>
      <c r="D105" s="45" t="s">
        <v>98</v>
      </c>
      <c r="E105" s="45"/>
      <c r="F105" s="75"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5">
        <v>0</v>
      </c>
      <c r="Y105" s="92">
        <v>0</v>
      </c>
      <c r="Z105" s="100"/>
      <c r="AA105" s="137"/>
      <c r="AB105" s="137"/>
    </row>
    <row r="106" spans="1:28" s="24" customFormat="1" ht="31.5" outlineLevel="5">
      <c r="A106" s="44" t="s">
        <v>99</v>
      </c>
      <c r="B106" s="45" t="s">
        <v>71</v>
      </c>
      <c r="C106" s="45" t="s">
        <v>261</v>
      </c>
      <c r="D106" s="45" t="s">
        <v>100</v>
      </c>
      <c r="E106" s="45"/>
      <c r="F106" s="75">
        <v>199.1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85">
        <v>190.652</v>
      </c>
      <c r="Y106" s="92">
        <f t="shared" si="11"/>
        <v>95.75690607734806</v>
      </c>
      <c r="Z106" s="100"/>
      <c r="AA106" s="134"/>
      <c r="AB106" s="134"/>
    </row>
    <row r="107" spans="1:28" s="24" customFormat="1" ht="31.5" outlineLevel="5">
      <c r="A107" s="84" t="s">
        <v>139</v>
      </c>
      <c r="B107" s="45" t="s">
        <v>71</v>
      </c>
      <c r="C107" s="45" t="s">
        <v>266</v>
      </c>
      <c r="D107" s="45" t="s">
        <v>100</v>
      </c>
      <c r="E107" s="45"/>
      <c r="F107" s="75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85">
        <v>316.912</v>
      </c>
      <c r="Y107" s="92" t="e">
        <f t="shared" si="11"/>
        <v>#DIV/0!</v>
      </c>
      <c r="Z107" s="100"/>
      <c r="AA107" s="134"/>
      <c r="AB107" s="134"/>
    </row>
    <row r="108" spans="1:28" s="24" customFormat="1" ht="48.75" customHeight="1" outlineLevel="4">
      <c r="A108" s="47" t="s">
        <v>140</v>
      </c>
      <c r="B108" s="19" t="s">
        <v>71</v>
      </c>
      <c r="C108" s="19" t="s">
        <v>268</v>
      </c>
      <c r="D108" s="19" t="s">
        <v>5</v>
      </c>
      <c r="E108" s="19"/>
      <c r="F108" s="73">
        <f>F109+F111</f>
        <v>344.899</v>
      </c>
      <c r="G108" s="7">
        <f aca="true" t="shared" si="16" ref="G108:V108">G109</f>
        <v>0</v>
      </c>
      <c r="H108" s="7">
        <f t="shared" si="16"/>
        <v>0</v>
      </c>
      <c r="I108" s="7">
        <f t="shared" si="16"/>
        <v>0</v>
      </c>
      <c r="J108" s="7">
        <f t="shared" si="16"/>
        <v>0</v>
      </c>
      <c r="K108" s="7">
        <f t="shared" si="16"/>
        <v>0</v>
      </c>
      <c r="L108" s="7">
        <f t="shared" si="16"/>
        <v>0</v>
      </c>
      <c r="M108" s="7">
        <f t="shared" si="16"/>
        <v>0</v>
      </c>
      <c r="N108" s="7">
        <f t="shared" si="16"/>
        <v>0</v>
      </c>
      <c r="O108" s="7">
        <f t="shared" si="16"/>
        <v>0</v>
      </c>
      <c r="P108" s="7">
        <f t="shared" si="16"/>
        <v>0</v>
      </c>
      <c r="Q108" s="7">
        <f t="shared" si="16"/>
        <v>0</v>
      </c>
      <c r="R108" s="7">
        <f t="shared" si="16"/>
        <v>0</v>
      </c>
      <c r="S108" s="7">
        <f t="shared" si="16"/>
        <v>0</v>
      </c>
      <c r="T108" s="7">
        <f t="shared" si="16"/>
        <v>0</v>
      </c>
      <c r="U108" s="7">
        <f t="shared" si="16"/>
        <v>0</v>
      </c>
      <c r="V108" s="7">
        <f t="shared" si="16"/>
        <v>0</v>
      </c>
      <c r="X108" s="73">
        <f>X109+X111</f>
        <v>340.899</v>
      </c>
      <c r="Y108" s="92">
        <f t="shared" si="11"/>
        <v>98.84024018625742</v>
      </c>
      <c r="Z108" s="100"/>
      <c r="AA108" s="137"/>
      <c r="AB108" s="137"/>
    </row>
    <row r="109" spans="1:28" s="24" customFormat="1" ht="15.75" outlineLevel="5">
      <c r="A109" s="5" t="s">
        <v>95</v>
      </c>
      <c r="B109" s="6" t="s">
        <v>71</v>
      </c>
      <c r="C109" s="6" t="s">
        <v>268</v>
      </c>
      <c r="D109" s="6" t="s">
        <v>96</v>
      </c>
      <c r="E109" s="6"/>
      <c r="F109" s="74">
        <f>F110</f>
        <v>344.899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74">
        <f>X110</f>
        <v>340.899</v>
      </c>
      <c r="Y109" s="92">
        <f t="shared" si="11"/>
        <v>98.84024018625742</v>
      </c>
      <c r="Z109" s="100"/>
      <c r="AA109" s="137"/>
      <c r="AB109" s="137"/>
    </row>
    <row r="110" spans="1:28" s="24" customFormat="1" ht="31.5" outlineLevel="5">
      <c r="A110" s="44" t="s">
        <v>99</v>
      </c>
      <c r="B110" s="45" t="s">
        <v>71</v>
      </c>
      <c r="C110" s="45" t="s">
        <v>268</v>
      </c>
      <c r="D110" s="45" t="s">
        <v>100</v>
      </c>
      <c r="E110" s="45"/>
      <c r="F110" s="75">
        <v>344.899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85">
        <v>340.899</v>
      </c>
      <c r="Y110" s="92">
        <f t="shared" si="11"/>
        <v>98.84024018625742</v>
      </c>
      <c r="Z110" s="100"/>
      <c r="AA110" s="134"/>
      <c r="AB110" s="134"/>
    </row>
    <row r="111" spans="1:28" s="24" customFormat="1" ht="15.75" outlineLevel="5">
      <c r="A111" s="5" t="s">
        <v>101</v>
      </c>
      <c r="B111" s="6" t="s">
        <v>71</v>
      </c>
      <c r="C111" s="6" t="s">
        <v>268</v>
      </c>
      <c r="D111" s="6" t="s">
        <v>102</v>
      </c>
      <c r="E111" s="6"/>
      <c r="F111" s="74">
        <f>F112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74">
        <f>X112</f>
        <v>0</v>
      </c>
      <c r="Y111" s="92">
        <v>0</v>
      </c>
      <c r="Z111" s="100"/>
      <c r="AA111" s="137"/>
      <c r="AB111" s="137"/>
    </row>
    <row r="112" spans="1:28" s="24" customFormat="1" ht="15.75" outlineLevel="5">
      <c r="A112" s="44" t="s">
        <v>104</v>
      </c>
      <c r="B112" s="45" t="s">
        <v>71</v>
      </c>
      <c r="C112" s="45" t="s">
        <v>268</v>
      </c>
      <c r="D112" s="45" t="s">
        <v>106</v>
      </c>
      <c r="E112" s="45"/>
      <c r="F112" s="75"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85">
        <v>0</v>
      </c>
      <c r="Y112" s="92">
        <v>0</v>
      </c>
      <c r="Z112" s="100"/>
      <c r="AA112" s="137"/>
      <c r="AB112" s="137"/>
    </row>
    <row r="113" spans="1:28" s="24" customFormat="1" ht="15.75" customHeight="1" outlineLevel="4">
      <c r="A113" s="47" t="s">
        <v>141</v>
      </c>
      <c r="B113" s="19" t="s">
        <v>71</v>
      </c>
      <c r="C113" s="19" t="s">
        <v>263</v>
      </c>
      <c r="D113" s="19" t="s">
        <v>5</v>
      </c>
      <c r="E113" s="19"/>
      <c r="F113" s="73">
        <f>F114+F115+F116</f>
        <v>133.10862</v>
      </c>
      <c r="G113" s="7">
        <f aca="true" t="shared" si="17" ref="G113:V113">G114</f>
        <v>0</v>
      </c>
      <c r="H113" s="7">
        <f t="shared" si="17"/>
        <v>0</v>
      </c>
      <c r="I113" s="7">
        <f t="shared" si="17"/>
        <v>0</v>
      </c>
      <c r="J113" s="7">
        <f t="shared" si="17"/>
        <v>0</v>
      </c>
      <c r="K113" s="7">
        <f t="shared" si="17"/>
        <v>0</v>
      </c>
      <c r="L113" s="7">
        <f t="shared" si="17"/>
        <v>0</v>
      </c>
      <c r="M113" s="7">
        <f t="shared" si="17"/>
        <v>0</v>
      </c>
      <c r="N113" s="7">
        <f t="shared" si="17"/>
        <v>0</v>
      </c>
      <c r="O113" s="7">
        <f t="shared" si="17"/>
        <v>0</v>
      </c>
      <c r="P113" s="7">
        <f t="shared" si="17"/>
        <v>0</v>
      </c>
      <c r="Q113" s="7">
        <f t="shared" si="17"/>
        <v>0</v>
      </c>
      <c r="R113" s="7">
        <f t="shared" si="17"/>
        <v>0</v>
      </c>
      <c r="S113" s="7">
        <f t="shared" si="17"/>
        <v>0</v>
      </c>
      <c r="T113" s="7">
        <f t="shared" si="17"/>
        <v>0</v>
      </c>
      <c r="U113" s="7">
        <f t="shared" si="17"/>
        <v>0</v>
      </c>
      <c r="V113" s="7">
        <f t="shared" si="17"/>
        <v>0</v>
      </c>
      <c r="X113" s="73">
        <f>X114+X115+X116</f>
        <v>132.087</v>
      </c>
      <c r="Y113" s="92">
        <f t="shared" si="11"/>
        <v>99.23249147951499</v>
      </c>
      <c r="Z113" s="100"/>
      <c r="AA113" s="137"/>
      <c r="AB113" s="137"/>
    </row>
    <row r="114" spans="1:28" s="24" customFormat="1" ht="15.75" outlineLevel="5">
      <c r="A114" s="84" t="s">
        <v>111</v>
      </c>
      <c r="B114" s="83" t="s">
        <v>71</v>
      </c>
      <c r="C114" s="83" t="s">
        <v>263</v>
      </c>
      <c r="D114" s="83" t="s">
        <v>222</v>
      </c>
      <c r="E114" s="83"/>
      <c r="F114" s="85">
        <v>45.20462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85">
        <v>44.7</v>
      </c>
      <c r="Y114" s="92">
        <f t="shared" si="11"/>
        <v>98.88369817067371</v>
      </c>
      <c r="Z114" s="100"/>
      <c r="AA114" s="134"/>
      <c r="AB114" s="134"/>
    </row>
    <row r="115" spans="1:28" s="24" customFormat="1" ht="15.75" outlineLevel="5">
      <c r="A115" s="84" t="s">
        <v>104</v>
      </c>
      <c r="B115" s="83" t="s">
        <v>71</v>
      </c>
      <c r="C115" s="83" t="s">
        <v>263</v>
      </c>
      <c r="D115" s="83" t="s">
        <v>106</v>
      </c>
      <c r="E115" s="83"/>
      <c r="F115" s="85">
        <v>2.5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5">
        <v>2.5</v>
      </c>
      <c r="Y115" s="92">
        <f t="shared" si="11"/>
        <v>100</v>
      </c>
      <c r="Z115" s="100"/>
      <c r="AA115" s="134"/>
      <c r="AB115" s="134"/>
    </row>
    <row r="116" spans="1:28" s="24" customFormat="1" ht="15.75" outlineLevel="5">
      <c r="A116" s="84" t="s">
        <v>366</v>
      </c>
      <c r="B116" s="83" t="s">
        <v>71</v>
      </c>
      <c r="C116" s="83" t="s">
        <v>263</v>
      </c>
      <c r="D116" s="83" t="s">
        <v>365</v>
      </c>
      <c r="E116" s="83"/>
      <c r="F116" s="85">
        <v>85.404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85">
        <v>84.887</v>
      </c>
      <c r="Y116" s="92">
        <f t="shared" si="11"/>
        <v>99.3946419371458</v>
      </c>
      <c r="Z116" s="100"/>
      <c r="AA116" s="134"/>
      <c r="AB116" s="134"/>
    </row>
    <row r="117" spans="1:28" s="24" customFormat="1" ht="31.5" outlineLevel="6">
      <c r="A117" s="47" t="s">
        <v>142</v>
      </c>
      <c r="B117" s="19" t="s">
        <v>71</v>
      </c>
      <c r="C117" s="19" t="s">
        <v>269</v>
      </c>
      <c r="D117" s="19" t="s">
        <v>5</v>
      </c>
      <c r="E117" s="19"/>
      <c r="F117" s="73">
        <f>F118+F122+F125</f>
        <v>21563.68142</v>
      </c>
      <c r="G117" s="20">
        <f aca="true" t="shared" si="18" ref="G117:V117">G118</f>
        <v>0</v>
      </c>
      <c r="H117" s="20">
        <f t="shared" si="18"/>
        <v>0</v>
      </c>
      <c r="I117" s="20">
        <f t="shared" si="18"/>
        <v>0</v>
      </c>
      <c r="J117" s="20">
        <f t="shared" si="18"/>
        <v>0</v>
      </c>
      <c r="K117" s="20">
        <f t="shared" si="18"/>
        <v>0</v>
      </c>
      <c r="L117" s="20">
        <f t="shared" si="18"/>
        <v>0</v>
      </c>
      <c r="M117" s="20">
        <f t="shared" si="18"/>
        <v>0</v>
      </c>
      <c r="N117" s="20">
        <f t="shared" si="18"/>
        <v>0</v>
      </c>
      <c r="O117" s="20">
        <f t="shared" si="18"/>
        <v>0</v>
      </c>
      <c r="P117" s="20">
        <f t="shared" si="18"/>
        <v>0</v>
      </c>
      <c r="Q117" s="20">
        <f t="shared" si="18"/>
        <v>0</v>
      </c>
      <c r="R117" s="20">
        <f t="shared" si="18"/>
        <v>0</v>
      </c>
      <c r="S117" s="20">
        <f t="shared" si="18"/>
        <v>0</v>
      </c>
      <c r="T117" s="20">
        <f t="shared" si="18"/>
        <v>0</v>
      </c>
      <c r="U117" s="20">
        <f t="shared" si="18"/>
        <v>0</v>
      </c>
      <c r="V117" s="20">
        <f t="shared" si="18"/>
        <v>0</v>
      </c>
      <c r="X117" s="73">
        <f>X118+X122+X125</f>
        <v>19730.363</v>
      </c>
      <c r="Y117" s="92">
        <f t="shared" si="11"/>
        <v>91.4981195265683</v>
      </c>
      <c r="Z117" s="100"/>
      <c r="AA117" s="137"/>
      <c r="AB117" s="137"/>
    </row>
    <row r="118" spans="1:28" s="24" customFormat="1" ht="15.75" outlineLevel="6">
      <c r="A118" s="5" t="s">
        <v>112</v>
      </c>
      <c r="B118" s="6" t="s">
        <v>71</v>
      </c>
      <c r="C118" s="6" t="s">
        <v>269</v>
      </c>
      <c r="D118" s="6" t="s">
        <v>113</v>
      </c>
      <c r="E118" s="6"/>
      <c r="F118" s="74">
        <f>F119+F120+F121</f>
        <v>12724.768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74">
        <f>X119+X120+X121</f>
        <v>12476.871000000001</v>
      </c>
      <c r="Y118" s="92">
        <f t="shared" si="11"/>
        <v>98.051854462101</v>
      </c>
      <c r="Z118" s="100"/>
      <c r="AA118" s="137"/>
      <c r="AB118" s="137"/>
    </row>
    <row r="119" spans="1:28" s="24" customFormat="1" ht="15.75" outlineLevel="6">
      <c r="A119" s="44" t="s">
        <v>249</v>
      </c>
      <c r="B119" s="45" t="s">
        <v>71</v>
      </c>
      <c r="C119" s="45" t="s">
        <v>269</v>
      </c>
      <c r="D119" s="45" t="s">
        <v>114</v>
      </c>
      <c r="E119" s="45"/>
      <c r="F119" s="75">
        <v>9588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85">
        <v>9585.59</v>
      </c>
      <c r="Y119" s="92">
        <f t="shared" si="11"/>
        <v>99.97486441385065</v>
      </c>
      <c r="Z119" s="100"/>
      <c r="AA119" s="134"/>
      <c r="AB119" s="134"/>
    </row>
    <row r="120" spans="1:28" s="24" customFormat="1" ht="31.5" outlineLevel="6">
      <c r="A120" s="44" t="s">
        <v>256</v>
      </c>
      <c r="B120" s="45" t="s">
        <v>71</v>
      </c>
      <c r="C120" s="45" t="s">
        <v>269</v>
      </c>
      <c r="D120" s="45" t="s">
        <v>115</v>
      </c>
      <c r="E120" s="45"/>
      <c r="F120" s="75">
        <v>2.388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5">
        <v>2.388</v>
      </c>
      <c r="Y120" s="92">
        <f t="shared" si="11"/>
        <v>100</v>
      </c>
      <c r="Z120" s="100"/>
      <c r="AA120" s="134"/>
      <c r="AB120" s="134"/>
    </row>
    <row r="121" spans="1:28" s="24" customFormat="1" ht="47.25" outlineLevel="6">
      <c r="A121" s="44" t="s">
        <v>253</v>
      </c>
      <c r="B121" s="45" t="s">
        <v>71</v>
      </c>
      <c r="C121" s="45" t="s">
        <v>269</v>
      </c>
      <c r="D121" s="45" t="s">
        <v>254</v>
      </c>
      <c r="E121" s="45"/>
      <c r="F121" s="75">
        <v>3134.38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85">
        <v>2888.893</v>
      </c>
      <c r="Y121" s="92">
        <f t="shared" si="11"/>
        <v>92.16792475704924</v>
      </c>
      <c r="Z121" s="100"/>
      <c r="AA121" s="134"/>
      <c r="AB121" s="134"/>
    </row>
    <row r="122" spans="1:28" s="24" customFormat="1" ht="23.25" customHeight="1" outlineLevel="6">
      <c r="A122" s="5" t="s">
        <v>95</v>
      </c>
      <c r="B122" s="6" t="s">
        <v>71</v>
      </c>
      <c r="C122" s="6" t="s">
        <v>269</v>
      </c>
      <c r="D122" s="6" t="s">
        <v>96</v>
      </c>
      <c r="E122" s="6"/>
      <c r="F122" s="74">
        <f>F123+F124</f>
        <v>8543.094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74">
        <f>X123+X124</f>
        <v>6965.646</v>
      </c>
      <c r="Y122" s="92">
        <f t="shared" si="11"/>
        <v>81.53540157699307</v>
      </c>
      <c r="Z122" s="100"/>
      <c r="AA122" s="137"/>
      <c r="AB122" s="137"/>
    </row>
    <row r="123" spans="1:28" s="24" customFormat="1" ht="31.5" outlineLevel="6">
      <c r="A123" s="44" t="s">
        <v>97</v>
      </c>
      <c r="B123" s="45" t="s">
        <v>71</v>
      </c>
      <c r="C123" s="45" t="s">
        <v>269</v>
      </c>
      <c r="D123" s="45" t="s">
        <v>98</v>
      </c>
      <c r="E123" s="45"/>
      <c r="F123" s="7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75">
        <v>0</v>
      </c>
      <c r="Y123" s="92">
        <v>0</v>
      </c>
      <c r="Z123" s="100"/>
      <c r="AA123" s="137"/>
      <c r="AB123" s="137"/>
    </row>
    <row r="124" spans="1:28" s="24" customFormat="1" ht="31.5" outlineLevel="6">
      <c r="A124" s="44" t="s">
        <v>99</v>
      </c>
      <c r="B124" s="45" t="s">
        <v>71</v>
      </c>
      <c r="C124" s="45" t="s">
        <v>269</v>
      </c>
      <c r="D124" s="45" t="s">
        <v>100</v>
      </c>
      <c r="E124" s="45"/>
      <c r="F124" s="75">
        <v>8543.094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5">
        <v>6965.646</v>
      </c>
      <c r="Y124" s="92">
        <f t="shared" si="11"/>
        <v>81.53540157699307</v>
      </c>
      <c r="Z124" s="100"/>
      <c r="AA124" s="134"/>
      <c r="AB124" s="134"/>
    </row>
    <row r="125" spans="1:28" s="24" customFormat="1" ht="15.75" outlineLevel="6">
      <c r="A125" s="5" t="s">
        <v>101</v>
      </c>
      <c r="B125" s="6" t="s">
        <v>71</v>
      </c>
      <c r="C125" s="6" t="s">
        <v>269</v>
      </c>
      <c r="D125" s="6" t="s">
        <v>102</v>
      </c>
      <c r="E125" s="6"/>
      <c r="F125" s="74">
        <f>F126+F127+F128</f>
        <v>295.81942000000004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74">
        <f>X126+X127+X128</f>
        <v>287.846</v>
      </c>
      <c r="Y125" s="92">
        <f t="shared" si="11"/>
        <v>97.30463267083681</v>
      </c>
      <c r="Z125" s="100"/>
      <c r="AA125" s="137"/>
      <c r="AB125" s="137"/>
    </row>
    <row r="126" spans="1:28" s="24" customFormat="1" ht="22.5" customHeight="1" outlineLevel="6">
      <c r="A126" s="44" t="s">
        <v>103</v>
      </c>
      <c r="B126" s="45" t="s">
        <v>71</v>
      </c>
      <c r="C126" s="45" t="s">
        <v>269</v>
      </c>
      <c r="D126" s="45" t="s">
        <v>105</v>
      </c>
      <c r="E126" s="45"/>
      <c r="F126" s="75">
        <v>257.749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5">
        <v>257.749</v>
      </c>
      <c r="Y126" s="92">
        <f t="shared" si="11"/>
        <v>100</v>
      </c>
      <c r="Z126" s="100"/>
      <c r="AA126" s="134"/>
      <c r="AB126" s="134"/>
    </row>
    <row r="127" spans="1:28" s="24" customFormat="1" ht="15.75" outlineLevel="6">
      <c r="A127" s="44" t="s">
        <v>104</v>
      </c>
      <c r="B127" s="45" t="s">
        <v>71</v>
      </c>
      <c r="C127" s="45" t="s">
        <v>269</v>
      </c>
      <c r="D127" s="45" t="s">
        <v>106</v>
      </c>
      <c r="E127" s="45"/>
      <c r="F127" s="75">
        <v>24.57042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5">
        <v>17.469</v>
      </c>
      <c r="Y127" s="92">
        <f t="shared" si="11"/>
        <v>71.09768575384548</v>
      </c>
      <c r="Z127" s="100"/>
      <c r="AA127" s="134"/>
      <c r="AB127" s="134"/>
    </row>
    <row r="128" spans="1:28" s="24" customFormat="1" ht="15.75" outlineLevel="6">
      <c r="A128" s="44" t="s">
        <v>366</v>
      </c>
      <c r="B128" s="45" t="s">
        <v>71</v>
      </c>
      <c r="C128" s="45" t="s">
        <v>269</v>
      </c>
      <c r="D128" s="45" t="s">
        <v>365</v>
      </c>
      <c r="E128" s="45"/>
      <c r="F128" s="75">
        <v>13.5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85">
        <v>12.628</v>
      </c>
      <c r="Y128" s="92">
        <f t="shared" si="11"/>
        <v>93.54074074074074</v>
      </c>
      <c r="Z128" s="100"/>
      <c r="AA128" s="134"/>
      <c r="AB128" s="134"/>
    </row>
    <row r="129" spans="1:28" s="24" customFormat="1" ht="31.5" outlineLevel="6">
      <c r="A129" s="57" t="s">
        <v>143</v>
      </c>
      <c r="B129" s="19" t="s">
        <v>71</v>
      </c>
      <c r="C129" s="19" t="s">
        <v>270</v>
      </c>
      <c r="D129" s="19" t="s">
        <v>5</v>
      </c>
      <c r="E129" s="19"/>
      <c r="F129" s="73">
        <f>F130+F134</f>
        <v>1015.28</v>
      </c>
      <c r="G129" s="13">
        <f aca="true" t="shared" si="19" ref="G129:V129">G130</f>
        <v>0</v>
      </c>
      <c r="H129" s="13">
        <f t="shared" si="19"/>
        <v>0</v>
      </c>
      <c r="I129" s="13">
        <f t="shared" si="19"/>
        <v>0</v>
      </c>
      <c r="J129" s="13">
        <f t="shared" si="19"/>
        <v>0</v>
      </c>
      <c r="K129" s="13">
        <f t="shared" si="19"/>
        <v>0</v>
      </c>
      <c r="L129" s="13">
        <f t="shared" si="19"/>
        <v>0</v>
      </c>
      <c r="M129" s="13">
        <f t="shared" si="19"/>
        <v>0</v>
      </c>
      <c r="N129" s="13">
        <f t="shared" si="19"/>
        <v>0</v>
      </c>
      <c r="O129" s="13">
        <f t="shared" si="19"/>
        <v>0</v>
      </c>
      <c r="P129" s="13">
        <f t="shared" si="19"/>
        <v>0</v>
      </c>
      <c r="Q129" s="13">
        <f t="shared" si="19"/>
        <v>0</v>
      </c>
      <c r="R129" s="13">
        <f t="shared" si="19"/>
        <v>0</v>
      </c>
      <c r="S129" s="13">
        <f t="shared" si="19"/>
        <v>0</v>
      </c>
      <c r="T129" s="13">
        <f t="shared" si="19"/>
        <v>0</v>
      </c>
      <c r="U129" s="13">
        <f t="shared" si="19"/>
        <v>0</v>
      </c>
      <c r="V129" s="13">
        <f t="shared" si="19"/>
        <v>0</v>
      </c>
      <c r="X129" s="73">
        <f>X130+X134</f>
        <v>999.773</v>
      </c>
      <c r="Y129" s="92">
        <f t="shared" si="11"/>
        <v>98.47263808998503</v>
      </c>
      <c r="Z129" s="100"/>
      <c r="AA129" s="137"/>
      <c r="AB129" s="137"/>
    </row>
    <row r="130" spans="1:28" s="24" customFormat="1" ht="31.5" outlineLevel="6">
      <c r="A130" s="5" t="s">
        <v>94</v>
      </c>
      <c r="B130" s="6" t="s">
        <v>71</v>
      </c>
      <c r="C130" s="6" t="s">
        <v>270</v>
      </c>
      <c r="D130" s="6" t="s">
        <v>93</v>
      </c>
      <c r="E130" s="6"/>
      <c r="F130" s="74">
        <f>F131+F132+F133</f>
        <v>922.75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74">
        <f>X131+X132+X133</f>
        <v>907.332</v>
      </c>
      <c r="Y130" s="92">
        <f t="shared" si="11"/>
        <v>98.32912489840152</v>
      </c>
      <c r="Z130" s="100"/>
      <c r="AA130" s="137"/>
      <c r="AB130" s="137"/>
    </row>
    <row r="131" spans="1:28" s="24" customFormat="1" ht="31.5" outlineLevel="6">
      <c r="A131" s="44" t="s">
        <v>250</v>
      </c>
      <c r="B131" s="45" t="s">
        <v>71</v>
      </c>
      <c r="C131" s="45" t="s">
        <v>270</v>
      </c>
      <c r="D131" s="45" t="s">
        <v>91</v>
      </c>
      <c r="E131" s="45"/>
      <c r="F131" s="75">
        <v>711.272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85">
        <v>699.429</v>
      </c>
      <c r="Y131" s="92">
        <f t="shared" si="11"/>
        <v>98.33495484146711</v>
      </c>
      <c r="Z131" s="100"/>
      <c r="AA131" s="134"/>
      <c r="AB131" s="134"/>
    </row>
    <row r="132" spans="1:28" s="24" customFormat="1" ht="31.5" outlineLevel="6">
      <c r="A132" s="44" t="s">
        <v>255</v>
      </c>
      <c r="B132" s="45" t="s">
        <v>71</v>
      </c>
      <c r="C132" s="45" t="s">
        <v>270</v>
      </c>
      <c r="D132" s="45" t="s">
        <v>92</v>
      </c>
      <c r="E132" s="45"/>
      <c r="F132" s="75"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5">
        <v>0</v>
      </c>
      <c r="Y132" s="92">
        <v>0</v>
      </c>
      <c r="Z132" s="100"/>
      <c r="AA132" s="137"/>
      <c r="AB132" s="137"/>
    </row>
    <row r="133" spans="1:28" s="24" customFormat="1" ht="47.25" outlineLevel="6">
      <c r="A133" s="44" t="s">
        <v>251</v>
      </c>
      <c r="B133" s="45" t="s">
        <v>71</v>
      </c>
      <c r="C133" s="45" t="s">
        <v>270</v>
      </c>
      <c r="D133" s="45" t="s">
        <v>252</v>
      </c>
      <c r="E133" s="45"/>
      <c r="F133" s="75">
        <v>211.478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85">
        <v>207.903</v>
      </c>
      <c r="Y133" s="92">
        <f t="shared" si="11"/>
        <v>98.30951682917372</v>
      </c>
      <c r="Z133" s="100"/>
      <c r="AA133" s="134"/>
      <c r="AB133" s="134"/>
    </row>
    <row r="134" spans="1:28" s="24" customFormat="1" ht="15.75" outlineLevel="6">
      <c r="A134" s="5" t="s">
        <v>95</v>
      </c>
      <c r="B134" s="6" t="s">
        <v>71</v>
      </c>
      <c r="C134" s="6" t="s">
        <v>270</v>
      </c>
      <c r="D134" s="6" t="s">
        <v>96</v>
      </c>
      <c r="E134" s="6"/>
      <c r="F134" s="74">
        <f>F135</f>
        <v>92.53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74">
        <f>X135</f>
        <v>92.441</v>
      </c>
      <c r="Y134" s="92">
        <f t="shared" si="11"/>
        <v>99.90381497892575</v>
      </c>
      <c r="Z134" s="100"/>
      <c r="AA134" s="137"/>
      <c r="AB134" s="137"/>
    </row>
    <row r="135" spans="1:28" s="24" customFormat="1" ht="31.5" outlineLevel="6">
      <c r="A135" s="44" t="s">
        <v>99</v>
      </c>
      <c r="B135" s="45" t="s">
        <v>71</v>
      </c>
      <c r="C135" s="45" t="s">
        <v>270</v>
      </c>
      <c r="D135" s="45" t="s">
        <v>100</v>
      </c>
      <c r="E135" s="45"/>
      <c r="F135" s="75">
        <v>92.53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85">
        <v>92.441</v>
      </c>
      <c r="Y135" s="92">
        <f t="shared" si="11"/>
        <v>99.90381497892575</v>
      </c>
      <c r="Z135" s="100"/>
      <c r="AA135" s="134"/>
      <c r="AB135" s="134"/>
    </row>
    <row r="136" spans="1:28" s="24" customFormat="1" ht="31.5" outlineLevel="6">
      <c r="A136" s="57" t="s">
        <v>144</v>
      </c>
      <c r="B136" s="19" t="s">
        <v>71</v>
      </c>
      <c r="C136" s="19" t="s">
        <v>271</v>
      </c>
      <c r="D136" s="19" t="s">
        <v>5</v>
      </c>
      <c r="E136" s="19"/>
      <c r="F136" s="73">
        <f>F137+F141</f>
        <v>544.0709999999999</v>
      </c>
      <c r="G136" s="13">
        <f aca="true" t="shared" si="20" ref="G136:V136">G137</f>
        <v>0</v>
      </c>
      <c r="H136" s="13">
        <f t="shared" si="20"/>
        <v>0</v>
      </c>
      <c r="I136" s="13">
        <f t="shared" si="20"/>
        <v>0</v>
      </c>
      <c r="J136" s="13">
        <f t="shared" si="20"/>
        <v>0</v>
      </c>
      <c r="K136" s="13">
        <f t="shared" si="20"/>
        <v>0</v>
      </c>
      <c r="L136" s="13">
        <f t="shared" si="20"/>
        <v>0</v>
      </c>
      <c r="M136" s="13">
        <f t="shared" si="20"/>
        <v>0</v>
      </c>
      <c r="N136" s="13">
        <f t="shared" si="20"/>
        <v>0</v>
      </c>
      <c r="O136" s="13">
        <f t="shared" si="20"/>
        <v>0</v>
      </c>
      <c r="P136" s="13">
        <f t="shared" si="20"/>
        <v>0</v>
      </c>
      <c r="Q136" s="13">
        <f t="shared" si="20"/>
        <v>0</v>
      </c>
      <c r="R136" s="13">
        <f t="shared" si="20"/>
        <v>0</v>
      </c>
      <c r="S136" s="13">
        <f t="shared" si="20"/>
        <v>0</v>
      </c>
      <c r="T136" s="13">
        <f t="shared" si="20"/>
        <v>0</v>
      </c>
      <c r="U136" s="13">
        <f t="shared" si="20"/>
        <v>0</v>
      </c>
      <c r="V136" s="13">
        <f t="shared" si="20"/>
        <v>0</v>
      </c>
      <c r="X136" s="73">
        <f>X137+X141</f>
        <v>538.001</v>
      </c>
      <c r="Y136" s="92">
        <f t="shared" si="11"/>
        <v>98.88433678692672</v>
      </c>
      <c r="Z136" s="100"/>
      <c r="AA136" s="137"/>
      <c r="AB136" s="137"/>
    </row>
    <row r="137" spans="1:28" s="24" customFormat="1" ht="31.5" outlineLevel="6">
      <c r="A137" s="5" t="s">
        <v>94</v>
      </c>
      <c r="B137" s="6" t="s">
        <v>71</v>
      </c>
      <c r="C137" s="6" t="s">
        <v>271</v>
      </c>
      <c r="D137" s="6" t="s">
        <v>93</v>
      </c>
      <c r="E137" s="6"/>
      <c r="F137" s="74">
        <f>F138+F139+F140</f>
        <v>499.08099999999996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74">
        <f>X138+X139+X140</f>
        <v>493.01099999999997</v>
      </c>
      <c r="Y137" s="92">
        <f t="shared" si="11"/>
        <v>98.78376455925992</v>
      </c>
      <c r="Z137" s="100"/>
      <c r="AA137" s="137"/>
      <c r="AB137" s="137"/>
    </row>
    <row r="138" spans="1:28" s="24" customFormat="1" ht="31.5" outlineLevel="6">
      <c r="A138" s="44" t="s">
        <v>250</v>
      </c>
      <c r="B138" s="45" t="s">
        <v>71</v>
      </c>
      <c r="C138" s="45" t="s">
        <v>271</v>
      </c>
      <c r="D138" s="45" t="s">
        <v>91</v>
      </c>
      <c r="E138" s="45"/>
      <c r="F138" s="75">
        <v>384.917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85">
        <v>380.255</v>
      </c>
      <c r="Y138" s="92">
        <f t="shared" si="11"/>
        <v>98.7888297996711</v>
      </c>
      <c r="Z138" s="100"/>
      <c r="AA138" s="134"/>
      <c r="AB138" s="134"/>
    </row>
    <row r="139" spans="1:28" s="24" customFormat="1" ht="31.5" outlineLevel="6">
      <c r="A139" s="44" t="s">
        <v>255</v>
      </c>
      <c r="B139" s="45" t="s">
        <v>71</v>
      </c>
      <c r="C139" s="45" t="s">
        <v>271</v>
      </c>
      <c r="D139" s="45" t="s">
        <v>92</v>
      </c>
      <c r="E139" s="45"/>
      <c r="F139" s="75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75">
        <v>0</v>
      </c>
      <c r="Y139" s="92">
        <v>0</v>
      </c>
      <c r="Z139" s="100"/>
      <c r="AA139" s="137"/>
      <c r="AB139" s="137"/>
    </row>
    <row r="140" spans="1:28" s="24" customFormat="1" ht="47.25" outlineLevel="6">
      <c r="A140" s="44" t="s">
        <v>251</v>
      </c>
      <c r="B140" s="45" t="s">
        <v>71</v>
      </c>
      <c r="C140" s="45" t="s">
        <v>271</v>
      </c>
      <c r="D140" s="45" t="s">
        <v>252</v>
      </c>
      <c r="E140" s="45"/>
      <c r="F140" s="75">
        <v>114.164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85">
        <v>112.756</v>
      </c>
      <c r="Y140" s="92">
        <f t="shared" si="11"/>
        <v>98.76668652114502</v>
      </c>
      <c r="Z140" s="100"/>
      <c r="AA140" s="134"/>
      <c r="AB140" s="134"/>
    </row>
    <row r="141" spans="1:28" s="24" customFormat="1" ht="15.75" outlineLevel="6">
      <c r="A141" s="5" t="s">
        <v>95</v>
      </c>
      <c r="B141" s="6" t="s">
        <v>71</v>
      </c>
      <c r="C141" s="6" t="s">
        <v>271</v>
      </c>
      <c r="D141" s="6" t="s">
        <v>96</v>
      </c>
      <c r="E141" s="6"/>
      <c r="F141" s="74">
        <f>F142</f>
        <v>44.99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74">
        <f>X142</f>
        <v>44.99</v>
      </c>
      <c r="Y141" s="92">
        <f t="shared" si="11"/>
        <v>100</v>
      </c>
      <c r="Z141" s="100"/>
      <c r="AA141" s="137"/>
      <c r="AB141" s="137"/>
    </row>
    <row r="142" spans="1:28" s="24" customFormat="1" ht="31.5" outlineLevel="6">
      <c r="A142" s="44" t="s">
        <v>99</v>
      </c>
      <c r="B142" s="45" t="s">
        <v>71</v>
      </c>
      <c r="C142" s="45" t="s">
        <v>271</v>
      </c>
      <c r="D142" s="45" t="s">
        <v>100</v>
      </c>
      <c r="E142" s="45"/>
      <c r="F142" s="75">
        <v>44.99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85">
        <v>44.99</v>
      </c>
      <c r="Y142" s="92">
        <f t="shared" si="11"/>
        <v>100</v>
      </c>
      <c r="Z142" s="100"/>
      <c r="AA142" s="134"/>
      <c r="AB142" s="134"/>
    </row>
    <row r="143" spans="1:28" s="24" customFormat="1" ht="31.5" outlineLevel="6">
      <c r="A143" s="57" t="s">
        <v>145</v>
      </c>
      <c r="B143" s="19" t="s">
        <v>71</v>
      </c>
      <c r="C143" s="19" t="s">
        <v>272</v>
      </c>
      <c r="D143" s="19" t="s">
        <v>5</v>
      </c>
      <c r="E143" s="19"/>
      <c r="F143" s="73">
        <f>F144+F147</f>
        <v>659.6800000000001</v>
      </c>
      <c r="G143" s="13">
        <f aca="true" t="shared" si="21" ref="G143:V143">G144</f>
        <v>0</v>
      </c>
      <c r="H143" s="13">
        <f t="shared" si="21"/>
        <v>0</v>
      </c>
      <c r="I143" s="13">
        <f t="shared" si="21"/>
        <v>0</v>
      </c>
      <c r="J143" s="13">
        <f t="shared" si="21"/>
        <v>0</v>
      </c>
      <c r="K143" s="13">
        <f t="shared" si="21"/>
        <v>0</v>
      </c>
      <c r="L143" s="13">
        <f t="shared" si="21"/>
        <v>0</v>
      </c>
      <c r="M143" s="13">
        <f t="shared" si="21"/>
        <v>0</v>
      </c>
      <c r="N143" s="13">
        <f t="shared" si="21"/>
        <v>0</v>
      </c>
      <c r="O143" s="13">
        <f t="shared" si="21"/>
        <v>0</v>
      </c>
      <c r="P143" s="13">
        <f t="shared" si="21"/>
        <v>0</v>
      </c>
      <c r="Q143" s="13">
        <f t="shared" si="21"/>
        <v>0</v>
      </c>
      <c r="R143" s="13">
        <f t="shared" si="21"/>
        <v>0</v>
      </c>
      <c r="S143" s="13">
        <f t="shared" si="21"/>
        <v>0</v>
      </c>
      <c r="T143" s="13">
        <f t="shared" si="21"/>
        <v>0</v>
      </c>
      <c r="U143" s="13">
        <f t="shared" si="21"/>
        <v>0</v>
      </c>
      <c r="V143" s="13">
        <f t="shared" si="21"/>
        <v>0</v>
      </c>
      <c r="X143" s="73">
        <f>X144+X147</f>
        <v>646.435</v>
      </c>
      <c r="Y143" s="92">
        <f t="shared" si="11"/>
        <v>97.99220834343923</v>
      </c>
      <c r="Z143" s="100"/>
      <c r="AA143" s="137"/>
      <c r="AB143" s="137"/>
    </row>
    <row r="144" spans="1:28" s="24" customFormat="1" ht="31.5" outlineLevel="6">
      <c r="A144" s="5" t="s">
        <v>94</v>
      </c>
      <c r="B144" s="6" t="s">
        <v>71</v>
      </c>
      <c r="C144" s="6" t="s">
        <v>272</v>
      </c>
      <c r="D144" s="6" t="s">
        <v>93</v>
      </c>
      <c r="E144" s="6"/>
      <c r="F144" s="74">
        <f>F145+F146</f>
        <v>605.244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74">
        <f>X145+X146</f>
        <v>592</v>
      </c>
      <c r="Y144" s="92">
        <f t="shared" si="11"/>
        <v>97.81179160801263</v>
      </c>
      <c r="Z144" s="100"/>
      <c r="AA144" s="137"/>
      <c r="AB144" s="137"/>
    </row>
    <row r="145" spans="1:28" s="24" customFormat="1" ht="31.5" outlineLevel="6">
      <c r="A145" s="44" t="s">
        <v>250</v>
      </c>
      <c r="B145" s="45" t="s">
        <v>71</v>
      </c>
      <c r="C145" s="45" t="s">
        <v>272</v>
      </c>
      <c r="D145" s="45" t="s">
        <v>91</v>
      </c>
      <c r="E145" s="49"/>
      <c r="F145" s="75">
        <v>469.276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X145" s="85">
        <v>459.051</v>
      </c>
      <c r="Y145" s="92">
        <f t="shared" si="11"/>
        <v>97.8211116698915</v>
      </c>
      <c r="Z145" s="100"/>
      <c r="AA145" s="134"/>
      <c r="AB145" s="134"/>
    </row>
    <row r="146" spans="1:28" s="24" customFormat="1" ht="47.25" outlineLevel="6">
      <c r="A146" s="44" t="s">
        <v>251</v>
      </c>
      <c r="B146" s="45" t="s">
        <v>71</v>
      </c>
      <c r="C146" s="45" t="s">
        <v>272</v>
      </c>
      <c r="D146" s="45" t="s">
        <v>252</v>
      </c>
      <c r="E146" s="49"/>
      <c r="F146" s="75">
        <v>135.968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X146" s="85">
        <v>132.949</v>
      </c>
      <c r="Y146" s="92">
        <f aca="true" t="shared" si="22" ref="Y146:Y209">X146/F146*100</f>
        <v>97.77962461755709</v>
      </c>
      <c r="Z146" s="100"/>
      <c r="AA146" s="134"/>
      <c r="AB146" s="134"/>
    </row>
    <row r="147" spans="1:28" s="24" customFormat="1" ht="15.75" outlineLevel="6">
      <c r="A147" s="5" t="s">
        <v>95</v>
      </c>
      <c r="B147" s="6" t="s">
        <v>71</v>
      </c>
      <c r="C147" s="6" t="s">
        <v>272</v>
      </c>
      <c r="D147" s="6" t="s">
        <v>96</v>
      </c>
      <c r="E147" s="42"/>
      <c r="F147" s="74">
        <f>F148</f>
        <v>54.436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X147" s="74">
        <f>X148</f>
        <v>54.435</v>
      </c>
      <c r="Y147" s="92">
        <f t="shared" si="22"/>
        <v>99.99816298038063</v>
      </c>
      <c r="Z147" s="100"/>
      <c r="AA147" s="137"/>
      <c r="AB147" s="137"/>
    </row>
    <row r="148" spans="1:28" s="24" customFormat="1" ht="31.5" outlineLevel="6">
      <c r="A148" s="44" t="s">
        <v>99</v>
      </c>
      <c r="B148" s="45" t="s">
        <v>71</v>
      </c>
      <c r="C148" s="45" t="s">
        <v>272</v>
      </c>
      <c r="D148" s="45" t="s">
        <v>100</v>
      </c>
      <c r="E148" s="49"/>
      <c r="F148" s="75">
        <v>54.436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X148" s="85">
        <v>54.435</v>
      </c>
      <c r="Y148" s="92">
        <f t="shared" si="22"/>
        <v>99.99816298038063</v>
      </c>
      <c r="Z148" s="100"/>
      <c r="AA148" s="134"/>
      <c r="AB148" s="134"/>
    </row>
    <row r="149" spans="1:28" s="24" customFormat="1" ht="15.75" outlineLevel="6">
      <c r="A149" s="62" t="s">
        <v>146</v>
      </c>
      <c r="B149" s="9" t="s">
        <v>71</v>
      </c>
      <c r="C149" s="9" t="s">
        <v>257</v>
      </c>
      <c r="D149" s="9" t="s">
        <v>5</v>
      </c>
      <c r="E149" s="9"/>
      <c r="F149" s="72">
        <f>F157+F164+F150+F171+F176</f>
        <v>11620.231499999998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X149" s="72">
        <f>X157+X164+X150+X171+X176</f>
        <v>11619.632</v>
      </c>
      <c r="Y149" s="92">
        <f t="shared" si="22"/>
        <v>99.99484089452092</v>
      </c>
      <c r="Z149" s="100"/>
      <c r="AA149" s="137"/>
      <c r="AB149" s="137"/>
    </row>
    <row r="150" spans="1:28" s="24" customFormat="1" ht="31.5" outlineLevel="6">
      <c r="A150" s="57" t="s">
        <v>224</v>
      </c>
      <c r="B150" s="19" t="s">
        <v>71</v>
      </c>
      <c r="C150" s="19" t="s">
        <v>273</v>
      </c>
      <c r="D150" s="19" t="s">
        <v>5</v>
      </c>
      <c r="E150" s="19"/>
      <c r="F150" s="73">
        <f>F151+F154</f>
        <v>19.662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X150" s="73">
        <f>X151+X154</f>
        <v>19.662</v>
      </c>
      <c r="Y150" s="92">
        <f t="shared" si="22"/>
        <v>100</v>
      </c>
      <c r="Z150" s="100"/>
      <c r="AA150" s="137"/>
      <c r="AB150" s="137"/>
    </row>
    <row r="151" spans="1:28" s="24" customFormat="1" ht="33.75" customHeight="1" outlineLevel="6">
      <c r="A151" s="5" t="s">
        <v>196</v>
      </c>
      <c r="B151" s="6" t="s">
        <v>71</v>
      </c>
      <c r="C151" s="6" t="s">
        <v>274</v>
      </c>
      <c r="D151" s="6" t="s">
        <v>5</v>
      </c>
      <c r="E151" s="12"/>
      <c r="F151" s="74">
        <f>F152</f>
        <v>0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X151" s="74">
        <f>X152</f>
        <v>0</v>
      </c>
      <c r="Y151" s="92">
        <v>0</v>
      </c>
      <c r="Z151" s="100"/>
      <c r="AA151" s="137"/>
      <c r="AB151" s="137"/>
    </row>
    <row r="152" spans="1:28" s="24" customFormat="1" ht="15.75" outlineLevel="6">
      <c r="A152" s="101" t="s">
        <v>95</v>
      </c>
      <c r="B152" s="102" t="s">
        <v>71</v>
      </c>
      <c r="C152" s="102" t="s">
        <v>274</v>
      </c>
      <c r="D152" s="102" t="s">
        <v>96</v>
      </c>
      <c r="E152" s="103"/>
      <c r="F152" s="104">
        <f>F153</f>
        <v>0</v>
      </c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6"/>
      <c r="X152" s="104">
        <f>X153</f>
        <v>0</v>
      </c>
      <c r="Y152" s="92">
        <v>0</v>
      </c>
      <c r="Z152" s="100"/>
      <c r="AA152" s="137"/>
      <c r="AB152" s="137"/>
    </row>
    <row r="153" spans="1:28" s="24" customFormat="1" ht="31.5" outlineLevel="6">
      <c r="A153" s="44" t="s">
        <v>99</v>
      </c>
      <c r="B153" s="45" t="s">
        <v>71</v>
      </c>
      <c r="C153" s="45" t="s">
        <v>274</v>
      </c>
      <c r="D153" s="45" t="s">
        <v>100</v>
      </c>
      <c r="E153" s="12"/>
      <c r="F153" s="75">
        <v>0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X153" s="85">
        <v>0</v>
      </c>
      <c r="Y153" s="92">
        <v>0</v>
      </c>
      <c r="Z153" s="100"/>
      <c r="AA153" s="137"/>
      <c r="AB153" s="137"/>
    </row>
    <row r="154" spans="1:28" s="24" customFormat="1" ht="31.5" outlineLevel="6">
      <c r="A154" s="5" t="s">
        <v>197</v>
      </c>
      <c r="B154" s="6" t="s">
        <v>71</v>
      </c>
      <c r="C154" s="6" t="s">
        <v>275</v>
      </c>
      <c r="D154" s="6" t="s">
        <v>5</v>
      </c>
      <c r="E154" s="12"/>
      <c r="F154" s="74">
        <f>F155</f>
        <v>19.662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X154" s="74">
        <f>X155</f>
        <v>19.662</v>
      </c>
      <c r="Y154" s="92">
        <f t="shared" si="22"/>
        <v>100</v>
      </c>
      <c r="Z154" s="100"/>
      <c r="AA154" s="137"/>
      <c r="AB154" s="137"/>
    </row>
    <row r="155" spans="1:28" s="24" customFormat="1" ht="15.75" outlineLevel="6">
      <c r="A155" s="101" t="s">
        <v>95</v>
      </c>
      <c r="B155" s="102" t="s">
        <v>71</v>
      </c>
      <c r="C155" s="102" t="s">
        <v>275</v>
      </c>
      <c r="D155" s="102" t="s">
        <v>96</v>
      </c>
      <c r="E155" s="103"/>
      <c r="F155" s="104">
        <f>F156</f>
        <v>19.662</v>
      </c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6"/>
      <c r="X155" s="104">
        <f>X156</f>
        <v>19.662</v>
      </c>
      <c r="Y155" s="92">
        <f t="shared" si="22"/>
        <v>100</v>
      </c>
      <c r="Z155" s="100"/>
      <c r="AA155" s="137"/>
      <c r="AB155" s="137"/>
    </row>
    <row r="156" spans="1:28" s="24" customFormat="1" ht="31.5" outlineLevel="6">
      <c r="A156" s="44" t="s">
        <v>99</v>
      </c>
      <c r="B156" s="45" t="s">
        <v>71</v>
      </c>
      <c r="C156" s="45" t="s">
        <v>275</v>
      </c>
      <c r="D156" s="45" t="s">
        <v>100</v>
      </c>
      <c r="E156" s="12"/>
      <c r="F156" s="75">
        <v>19.662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X156" s="85">
        <v>19.662</v>
      </c>
      <c r="Y156" s="92">
        <f t="shared" si="22"/>
        <v>100</v>
      </c>
      <c r="Z156" s="100"/>
      <c r="AA156" s="134"/>
      <c r="AB156" s="134"/>
    </row>
    <row r="157" spans="1:28" s="24" customFormat="1" ht="15.75" outlineLevel="6">
      <c r="A157" s="47" t="s">
        <v>225</v>
      </c>
      <c r="B157" s="19" t="s">
        <v>71</v>
      </c>
      <c r="C157" s="19" t="s">
        <v>276</v>
      </c>
      <c r="D157" s="19" t="s">
        <v>5</v>
      </c>
      <c r="E157" s="19"/>
      <c r="F157" s="73">
        <f>F158+F161</f>
        <v>39.9675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X157" s="73">
        <f>X158+X161</f>
        <v>39.368</v>
      </c>
      <c r="Y157" s="92">
        <f t="shared" si="22"/>
        <v>98.50003127541127</v>
      </c>
      <c r="Z157" s="100"/>
      <c r="AA157" s="137"/>
      <c r="AB157" s="137"/>
    </row>
    <row r="158" spans="1:28" s="24" customFormat="1" ht="31.5" outlineLevel="6">
      <c r="A158" s="5" t="s">
        <v>147</v>
      </c>
      <c r="B158" s="6" t="s">
        <v>71</v>
      </c>
      <c r="C158" s="6" t="s">
        <v>277</v>
      </c>
      <c r="D158" s="6" t="s">
        <v>5</v>
      </c>
      <c r="E158" s="6"/>
      <c r="F158" s="74">
        <f>F159</f>
        <v>0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X158" s="74">
        <f>X159</f>
        <v>0</v>
      </c>
      <c r="Y158" s="92">
        <v>0</v>
      </c>
      <c r="Z158" s="100"/>
      <c r="AA158" s="137"/>
      <c r="AB158" s="137"/>
    </row>
    <row r="159" spans="1:28" s="24" customFormat="1" ht="15.75" outlineLevel="6">
      <c r="A159" s="101" t="s">
        <v>95</v>
      </c>
      <c r="B159" s="102" t="s">
        <v>71</v>
      </c>
      <c r="C159" s="102" t="s">
        <v>277</v>
      </c>
      <c r="D159" s="102" t="s">
        <v>96</v>
      </c>
      <c r="E159" s="102"/>
      <c r="F159" s="104">
        <f>F160</f>
        <v>0</v>
      </c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6"/>
      <c r="X159" s="104">
        <f>X160</f>
        <v>0</v>
      </c>
      <c r="Y159" s="92">
        <v>0</v>
      </c>
      <c r="Z159" s="100"/>
      <c r="AA159" s="137"/>
      <c r="AB159" s="137"/>
    </row>
    <row r="160" spans="1:28" s="24" customFormat="1" ht="31.5" outlineLevel="6">
      <c r="A160" s="44" t="s">
        <v>99</v>
      </c>
      <c r="B160" s="45" t="s">
        <v>71</v>
      </c>
      <c r="C160" s="45" t="s">
        <v>277</v>
      </c>
      <c r="D160" s="45" t="s">
        <v>100</v>
      </c>
      <c r="E160" s="45"/>
      <c r="F160" s="75">
        <v>0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X160" s="75">
        <v>0</v>
      </c>
      <c r="Y160" s="92">
        <v>0</v>
      </c>
      <c r="Z160" s="100"/>
      <c r="AA160" s="137"/>
      <c r="AB160" s="137"/>
    </row>
    <row r="161" spans="1:28" s="24" customFormat="1" ht="31.5" outlineLevel="6">
      <c r="A161" s="5" t="s">
        <v>148</v>
      </c>
      <c r="B161" s="6" t="s">
        <v>71</v>
      </c>
      <c r="C161" s="6" t="s">
        <v>278</v>
      </c>
      <c r="D161" s="6" t="s">
        <v>5</v>
      </c>
      <c r="E161" s="6"/>
      <c r="F161" s="74">
        <f>F162</f>
        <v>39.9675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X161" s="74">
        <f>X162</f>
        <v>39.368</v>
      </c>
      <c r="Y161" s="92">
        <f t="shared" si="22"/>
        <v>98.50003127541127</v>
      </c>
      <c r="Z161" s="100"/>
      <c r="AA161" s="137"/>
      <c r="AB161" s="137"/>
    </row>
    <row r="162" spans="1:28" s="24" customFormat="1" ht="15.75" outlineLevel="6">
      <c r="A162" s="101" t="s">
        <v>95</v>
      </c>
      <c r="B162" s="102" t="s">
        <v>71</v>
      </c>
      <c r="C162" s="102" t="s">
        <v>278</v>
      </c>
      <c r="D162" s="102" t="s">
        <v>96</v>
      </c>
      <c r="E162" s="102"/>
      <c r="F162" s="104">
        <f>F163</f>
        <v>39.9675</v>
      </c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6"/>
      <c r="X162" s="104">
        <f>X163</f>
        <v>39.368</v>
      </c>
      <c r="Y162" s="92">
        <f t="shared" si="22"/>
        <v>98.50003127541127</v>
      </c>
      <c r="Z162" s="100"/>
      <c r="AA162" s="137"/>
      <c r="AB162" s="137"/>
    </row>
    <row r="163" spans="1:28" s="24" customFormat="1" ht="31.5" outlineLevel="6">
      <c r="A163" s="44" t="s">
        <v>99</v>
      </c>
      <c r="B163" s="45" t="s">
        <v>71</v>
      </c>
      <c r="C163" s="45" t="s">
        <v>278</v>
      </c>
      <c r="D163" s="45" t="s">
        <v>100</v>
      </c>
      <c r="E163" s="45"/>
      <c r="F163" s="75">
        <v>39.9675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X163" s="85">
        <v>39.368</v>
      </c>
      <c r="Y163" s="92">
        <f t="shared" si="22"/>
        <v>98.50003127541127</v>
      </c>
      <c r="Z163" s="100"/>
      <c r="AA163" s="134"/>
      <c r="AB163" s="134"/>
    </row>
    <row r="164" spans="1:28" s="24" customFormat="1" ht="31.5" outlineLevel="6">
      <c r="A164" s="47" t="s">
        <v>226</v>
      </c>
      <c r="B164" s="19" t="s">
        <v>71</v>
      </c>
      <c r="C164" s="19" t="s">
        <v>279</v>
      </c>
      <c r="D164" s="19" t="s">
        <v>5</v>
      </c>
      <c r="E164" s="19"/>
      <c r="F164" s="73">
        <f>F165+F168</f>
        <v>0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X164" s="73">
        <f>X165+X168</f>
        <v>0</v>
      </c>
      <c r="Y164" s="92">
        <v>0</v>
      </c>
      <c r="Z164" s="100"/>
      <c r="AA164" s="137"/>
      <c r="AB164" s="137"/>
    </row>
    <row r="165" spans="1:28" s="24" customFormat="1" ht="47.25" outlineLevel="6">
      <c r="A165" s="5" t="s">
        <v>149</v>
      </c>
      <c r="B165" s="6" t="s">
        <v>71</v>
      </c>
      <c r="C165" s="6" t="s">
        <v>280</v>
      </c>
      <c r="D165" s="6" t="s">
        <v>5</v>
      </c>
      <c r="E165" s="6"/>
      <c r="F165" s="74">
        <f>F166</f>
        <v>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X165" s="74">
        <f>X166</f>
        <v>0</v>
      </c>
      <c r="Y165" s="92">
        <v>0</v>
      </c>
      <c r="Z165" s="100"/>
      <c r="AA165" s="137"/>
      <c r="AB165" s="137"/>
    </row>
    <row r="166" spans="1:28" s="24" customFormat="1" ht="15.75" outlineLevel="6">
      <c r="A166" s="101" t="s">
        <v>95</v>
      </c>
      <c r="B166" s="102" t="s">
        <v>71</v>
      </c>
      <c r="C166" s="102" t="s">
        <v>280</v>
      </c>
      <c r="D166" s="102" t="s">
        <v>96</v>
      </c>
      <c r="E166" s="102"/>
      <c r="F166" s="104">
        <f>F167</f>
        <v>0</v>
      </c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6"/>
      <c r="X166" s="104">
        <f>X167</f>
        <v>0</v>
      </c>
      <c r="Y166" s="92">
        <v>0</v>
      </c>
      <c r="Z166" s="100"/>
      <c r="AA166" s="137"/>
      <c r="AB166" s="137"/>
    </row>
    <row r="167" spans="1:28" s="24" customFormat="1" ht="31.5" outlineLevel="6">
      <c r="A167" s="44" t="s">
        <v>99</v>
      </c>
      <c r="B167" s="45" t="s">
        <v>71</v>
      </c>
      <c r="C167" s="45" t="s">
        <v>280</v>
      </c>
      <c r="D167" s="45" t="s">
        <v>100</v>
      </c>
      <c r="E167" s="45"/>
      <c r="F167" s="75">
        <v>0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X167" s="85">
        <v>0</v>
      </c>
      <c r="Y167" s="92">
        <v>0</v>
      </c>
      <c r="Z167" s="100"/>
      <c r="AA167" s="137"/>
      <c r="AB167" s="137"/>
    </row>
    <row r="168" spans="1:28" s="24" customFormat="1" ht="47.25" outlineLevel="6">
      <c r="A168" s="5" t="s">
        <v>367</v>
      </c>
      <c r="B168" s="6" t="s">
        <v>71</v>
      </c>
      <c r="C168" s="6" t="s">
        <v>368</v>
      </c>
      <c r="D168" s="6" t="s">
        <v>5</v>
      </c>
      <c r="E168" s="6"/>
      <c r="F168" s="74">
        <f>F169</f>
        <v>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X168" s="74">
        <f>X169</f>
        <v>0</v>
      </c>
      <c r="Y168" s="92">
        <v>0</v>
      </c>
      <c r="Z168" s="100"/>
      <c r="AA168" s="137"/>
      <c r="AB168" s="137"/>
    </row>
    <row r="169" spans="1:28" s="24" customFormat="1" ht="15.75" outlineLevel="6">
      <c r="A169" s="101" t="s">
        <v>95</v>
      </c>
      <c r="B169" s="102" t="s">
        <v>71</v>
      </c>
      <c r="C169" s="102" t="s">
        <v>368</v>
      </c>
      <c r="D169" s="102" t="s">
        <v>96</v>
      </c>
      <c r="E169" s="102"/>
      <c r="F169" s="104">
        <f>F170</f>
        <v>0</v>
      </c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6"/>
      <c r="X169" s="104">
        <f>X170</f>
        <v>0</v>
      </c>
      <c r="Y169" s="92">
        <v>0</v>
      </c>
      <c r="Z169" s="100"/>
      <c r="AA169" s="137"/>
      <c r="AB169" s="137"/>
    </row>
    <row r="170" spans="1:28" s="24" customFormat="1" ht="31.5" outlineLevel="6">
      <c r="A170" s="44" t="s">
        <v>99</v>
      </c>
      <c r="B170" s="45" t="s">
        <v>71</v>
      </c>
      <c r="C170" s="45" t="s">
        <v>368</v>
      </c>
      <c r="D170" s="45" t="s">
        <v>100</v>
      </c>
      <c r="E170" s="45"/>
      <c r="F170" s="75">
        <v>0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X170" s="85">
        <v>0</v>
      </c>
      <c r="Y170" s="92">
        <v>0</v>
      </c>
      <c r="Z170" s="100"/>
      <c r="AA170" s="137"/>
      <c r="AB170" s="137"/>
    </row>
    <row r="171" spans="1:28" s="24" customFormat="1" ht="34.5" customHeight="1" outlineLevel="6">
      <c r="A171" s="47" t="s">
        <v>354</v>
      </c>
      <c r="B171" s="19" t="s">
        <v>71</v>
      </c>
      <c r="C171" s="19" t="s">
        <v>358</v>
      </c>
      <c r="D171" s="19" t="s">
        <v>5</v>
      </c>
      <c r="E171" s="19"/>
      <c r="F171" s="73">
        <f>F172+F174</f>
        <v>11560.601999999999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X171" s="73">
        <f>X172+X174</f>
        <v>11560.601999999999</v>
      </c>
      <c r="Y171" s="92">
        <f t="shared" si="22"/>
        <v>100</v>
      </c>
      <c r="Z171" s="100"/>
      <c r="AA171" s="137"/>
      <c r="AB171" s="137"/>
    </row>
    <row r="172" spans="1:28" s="24" customFormat="1" ht="15.75" outlineLevel="6">
      <c r="A172" s="5" t="s">
        <v>121</v>
      </c>
      <c r="B172" s="6" t="s">
        <v>71</v>
      </c>
      <c r="C172" s="6" t="s">
        <v>382</v>
      </c>
      <c r="D172" s="6" t="s">
        <v>122</v>
      </c>
      <c r="E172" s="6"/>
      <c r="F172" s="74">
        <f>F173</f>
        <v>5202.271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X172" s="74">
        <f>X173</f>
        <v>5202.271</v>
      </c>
      <c r="Y172" s="92">
        <f t="shared" si="22"/>
        <v>100</v>
      </c>
      <c r="Z172" s="100"/>
      <c r="AA172" s="137"/>
      <c r="AB172" s="137"/>
    </row>
    <row r="173" spans="1:28" s="24" customFormat="1" ht="47.25" outlineLevel="6">
      <c r="A173" s="52" t="s">
        <v>204</v>
      </c>
      <c r="B173" s="45" t="s">
        <v>71</v>
      </c>
      <c r="C173" s="45" t="s">
        <v>382</v>
      </c>
      <c r="D173" s="45" t="s">
        <v>85</v>
      </c>
      <c r="E173" s="45"/>
      <c r="F173" s="75">
        <v>5202.271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X173" s="85">
        <v>5202.271</v>
      </c>
      <c r="Y173" s="92">
        <f t="shared" si="22"/>
        <v>100</v>
      </c>
      <c r="Z173" s="100"/>
      <c r="AA173" s="134"/>
      <c r="AB173" s="134"/>
    </row>
    <row r="174" spans="1:28" s="24" customFormat="1" ht="15.75" outlineLevel="6">
      <c r="A174" s="5" t="s">
        <v>121</v>
      </c>
      <c r="B174" s="6" t="s">
        <v>71</v>
      </c>
      <c r="C174" s="6" t="s">
        <v>357</v>
      </c>
      <c r="D174" s="6" t="s">
        <v>122</v>
      </c>
      <c r="E174" s="6"/>
      <c r="F174" s="74">
        <f>F175</f>
        <v>6358.331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X174" s="74">
        <f>X175</f>
        <v>6358.331</v>
      </c>
      <c r="Y174" s="92">
        <f t="shared" si="22"/>
        <v>100</v>
      </c>
      <c r="Z174" s="100"/>
      <c r="AA174" s="137"/>
      <c r="AB174" s="137"/>
    </row>
    <row r="175" spans="1:28" s="24" customFormat="1" ht="47.25" outlineLevel="6">
      <c r="A175" s="52" t="s">
        <v>204</v>
      </c>
      <c r="B175" s="45" t="s">
        <v>71</v>
      </c>
      <c r="C175" s="45" t="s">
        <v>357</v>
      </c>
      <c r="D175" s="45" t="s">
        <v>85</v>
      </c>
      <c r="E175" s="45"/>
      <c r="F175" s="75">
        <v>6358.331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X175" s="85">
        <v>6358.331</v>
      </c>
      <c r="Y175" s="92">
        <f t="shared" si="22"/>
        <v>100</v>
      </c>
      <c r="Z175" s="100"/>
      <c r="AA175" s="134"/>
      <c r="AB175" s="134"/>
    </row>
    <row r="176" spans="1:28" s="24" customFormat="1" ht="31.5" outlineLevel="6">
      <c r="A176" s="47" t="s">
        <v>372</v>
      </c>
      <c r="B176" s="19" t="s">
        <v>71</v>
      </c>
      <c r="C176" s="19" t="s">
        <v>373</v>
      </c>
      <c r="D176" s="19" t="s">
        <v>5</v>
      </c>
      <c r="E176" s="19"/>
      <c r="F176" s="73">
        <f>F177</f>
        <v>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X176" s="73">
        <f>X177</f>
        <v>0</v>
      </c>
      <c r="Y176" s="92">
        <v>0</v>
      </c>
      <c r="Z176" s="100"/>
      <c r="AA176" s="137"/>
      <c r="AB176" s="137"/>
    </row>
    <row r="177" spans="1:28" s="24" customFormat="1" ht="15.75" outlineLevel="6">
      <c r="A177" s="5" t="s">
        <v>95</v>
      </c>
      <c r="B177" s="6" t="s">
        <v>71</v>
      </c>
      <c r="C177" s="6" t="s">
        <v>374</v>
      </c>
      <c r="D177" s="6" t="s">
        <v>96</v>
      </c>
      <c r="E177" s="6"/>
      <c r="F177" s="74">
        <f>F178</f>
        <v>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X177" s="74">
        <f>X178</f>
        <v>0</v>
      </c>
      <c r="Y177" s="92">
        <v>0</v>
      </c>
      <c r="Z177" s="100"/>
      <c r="AA177" s="137"/>
      <c r="AB177" s="137"/>
    </row>
    <row r="178" spans="1:28" s="24" customFormat="1" ht="31.5" outlineLevel="6">
      <c r="A178" s="52" t="s">
        <v>99</v>
      </c>
      <c r="B178" s="45" t="s">
        <v>71</v>
      </c>
      <c r="C178" s="45" t="s">
        <v>374</v>
      </c>
      <c r="D178" s="45" t="s">
        <v>100</v>
      </c>
      <c r="E178" s="45"/>
      <c r="F178" s="75">
        <v>0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X178" s="85">
        <v>0</v>
      </c>
      <c r="Y178" s="92">
        <v>0</v>
      </c>
      <c r="Z178" s="100"/>
      <c r="AA178" s="137"/>
      <c r="AB178" s="137"/>
    </row>
    <row r="179" spans="1:28" s="24" customFormat="1" ht="15.75" outlineLevel="6">
      <c r="A179" s="58" t="s">
        <v>150</v>
      </c>
      <c r="B179" s="30" t="s">
        <v>151</v>
      </c>
      <c r="C179" s="30" t="s">
        <v>257</v>
      </c>
      <c r="D179" s="30" t="s">
        <v>5</v>
      </c>
      <c r="E179" s="41"/>
      <c r="F179" s="78">
        <f>F180</f>
        <v>1712.2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X179" s="78">
        <f>X180</f>
        <v>1712.2</v>
      </c>
      <c r="Y179" s="92">
        <f t="shared" si="22"/>
        <v>100</v>
      </c>
      <c r="Z179" s="100"/>
      <c r="AA179" s="137"/>
      <c r="AB179" s="137"/>
    </row>
    <row r="180" spans="1:28" ht="15.75" outlineLevel="6">
      <c r="A180" s="60" t="s">
        <v>83</v>
      </c>
      <c r="B180" s="9" t="s">
        <v>84</v>
      </c>
      <c r="C180" s="9" t="s">
        <v>257</v>
      </c>
      <c r="D180" s="9" t="s">
        <v>5</v>
      </c>
      <c r="E180" s="61" t="s">
        <v>5</v>
      </c>
      <c r="F180" s="94">
        <f>F181</f>
        <v>1712.2</v>
      </c>
      <c r="G180" s="31" t="e">
        <f>#REF!</f>
        <v>#REF!</v>
      </c>
      <c r="H180" s="31" t="e">
        <f>#REF!</f>
        <v>#REF!</v>
      </c>
      <c r="I180" s="31" t="e">
        <f>#REF!</f>
        <v>#REF!</v>
      </c>
      <c r="J180" s="31" t="e">
        <f>#REF!</f>
        <v>#REF!</v>
      </c>
      <c r="K180" s="31" t="e">
        <f>#REF!</f>
        <v>#REF!</v>
      </c>
      <c r="L180" s="31" t="e">
        <f>#REF!</f>
        <v>#REF!</v>
      </c>
      <c r="M180" s="31" t="e">
        <f>#REF!</f>
        <v>#REF!</v>
      </c>
      <c r="N180" s="31" t="e">
        <f>#REF!</f>
        <v>#REF!</v>
      </c>
      <c r="O180" s="31" t="e">
        <f>#REF!</f>
        <v>#REF!</v>
      </c>
      <c r="P180" s="31" t="e">
        <f>#REF!</f>
        <v>#REF!</v>
      </c>
      <c r="Q180" s="31" t="e">
        <f>#REF!</f>
        <v>#REF!</v>
      </c>
      <c r="R180" s="31" t="e">
        <f>#REF!</f>
        <v>#REF!</v>
      </c>
      <c r="S180" s="31" t="e">
        <f>#REF!</f>
        <v>#REF!</v>
      </c>
      <c r="T180" s="31" t="e">
        <f>#REF!</f>
        <v>#REF!</v>
      </c>
      <c r="U180" s="31" t="e">
        <f>#REF!</f>
        <v>#REF!</v>
      </c>
      <c r="V180" s="36" t="e">
        <f>#REF!</f>
        <v>#REF!</v>
      </c>
      <c r="W180" s="43"/>
      <c r="X180" s="94">
        <f>X181</f>
        <v>1712.2</v>
      </c>
      <c r="Y180" s="92">
        <f t="shared" si="22"/>
        <v>100</v>
      </c>
      <c r="Z180" s="125"/>
      <c r="AA180" s="132"/>
      <c r="AB180" s="132"/>
    </row>
    <row r="181" spans="1:28" ht="31.5" outlineLevel="6">
      <c r="A181" s="22" t="s">
        <v>136</v>
      </c>
      <c r="B181" s="9" t="s">
        <v>84</v>
      </c>
      <c r="C181" s="9" t="s">
        <v>258</v>
      </c>
      <c r="D181" s="9" t="s">
        <v>5</v>
      </c>
      <c r="E181" s="61"/>
      <c r="F181" s="94">
        <f>F182</f>
        <v>1712.2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7"/>
      <c r="W181" s="40"/>
      <c r="X181" s="94">
        <f>X182</f>
        <v>1712.2</v>
      </c>
      <c r="Y181" s="92">
        <f t="shared" si="22"/>
        <v>100</v>
      </c>
      <c r="Z181" s="125"/>
      <c r="AA181" s="132"/>
      <c r="AB181" s="132"/>
    </row>
    <row r="182" spans="1:28" ht="31.5" outlineLevel="6">
      <c r="A182" s="22" t="s">
        <v>138</v>
      </c>
      <c r="B182" s="9" t="s">
        <v>84</v>
      </c>
      <c r="C182" s="9" t="s">
        <v>259</v>
      </c>
      <c r="D182" s="9" t="s">
        <v>5</v>
      </c>
      <c r="E182" s="61"/>
      <c r="F182" s="94">
        <f>F183</f>
        <v>1712.2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7"/>
      <c r="W182" s="40"/>
      <c r="X182" s="94">
        <f>X183</f>
        <v>1712.2</v>
      </c>
      <c r="Y182" s="92">
        <f t="shared" si="22"/>
        <v>100</v>
      </c>
      <c r="Z182" s="125"/>
      <c r="AA182" s="132"/>
      <c r="AB182" s="132"/>
    </row>
    <row r="183" spans="1:28" ht="31.5" outlineLevel="6">
      <c r="A183" s="50" t="s">
        <v>42</v>
      </c>
      <c r="B183" s="19" t="s">
        <v>84</v>
      </c>
      <c r="C183" s="19" t="s">
        <v>281</v>
      </c>
      <c r="D183" s="19" t="s">
        <v>5</v>
      </c>
      <c r="E183" s="51" t="s">
        <v>5</v>
      </c>
      <c r="F183" s="95">
        <f>F184</f>
        <v>1712.2</v>
      </c>
      <c r="G183" s="33">
        <f>G184</f>
        <v>1397.92</v>
      </c>
      <c r="H183" s="33">
        <f aca="true" t="shared" si="23" ref="H183:V183">H184</f>
        <v>0</v>
      </c>
      <c r="I183" s="33">
        <f t="shared" si="23"/>
        <v>0</v>
      </c>
      <c r="J183" s="33">
        <f t="shared" si="23"/>
        <v>0</v>
      </c>
      <c r="K183" s="33">
        <f t="shared" si="23"/>
        <v>0</v>
      </c>
      <c r="L183" s="33">
        <f t="shared" si="23"/>
        <v>0</v>
      </c>
      <c r="M183" s="33">
        <f t="shared" si="23"/>
        <v>0</v>
      </c>
      <c r="N183" s="33">
        <f t="shared" si="23"/>
        <v>0</v>
      </c>
      <c r="O183" s="33">
        <f t="shared" si="23"/>
        <v>0</v>
      </c>
      <c r="P183" s="33">
        <f t="shared" si="23"/>
        <v>0</v>
      </c>
      <c r="Q183" s="33">
        <f t="shared" si="23"/>
        <v>0</v>
      </c>
      <c r="R183" s="33">
        <f t="shared" si="23"/>
        <v>0</v>
      </c>
      <c r="S183" s="33">
        <f t="shared" si="23"/>
        <v>0</v>
      </c>
      <c r="T183" s="33">
        <f t="shared" si="23"/>
        <v>0</v>
      </c>
      <c r="U183" s="33">
        <f t="shared" si="23"/>
        <v>0</v>
      </c>
      <c r="V183" s="38">
        <f t="shared" si="23"/>
        <v>0</v>
      </c>
      <c r="W183" s="39"/>
      <c r="X183" s="95">
        <f>X184</f>
        <v>1712.2</v>
      </c>
      <c r="Y183" s="92">
        <f t="shared" si="22"/>
        <v>100</v>
      </c>
      <c r="Z183" s="125"/>
      <c r="AA183" s="132"/>
      <c r="AB183" s="132"/>
    </row>
    <row r="184" spans="1:28" ht="15.75" outlineLevel="6">
      <c r="A184" s="108" t="s">
        <v>116</v>
      </c>
      <c r="B184" s="83" t="s">
        <v>84</v>
      </c>
      <c r="C184" s="83" t="s">
        <v>281</v>
      </c>
      <c r="D184" s="83" t="s">
        <v>117</v>
      </c>
      <c r="E184" s="109" t="s">
        <v>18</v>
      </c>
      <c r="F184" s="96">
        <v>1712.2</v>
      </c>
      <c r="G184" s="33">
        <v>1397.92</v>
      </c>
      <c r="H184" s="34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35"/>
      <c r="W184" s="39"/>
      <c r="X184" s="96">
        <v>1712.2</v>
      </c>
      <c r="Y184" s="92">
        <f t="shared" si="22"/>
        <v>100</v>
      </c>
      <c r="Z184" s="125"/>
      <c r="AA184" s="134"/>
      <c r="AB184" s="134"/>
    </row>
    <row r="185" spans="1:28" s="24" customFormat="1" ht="32.25" customHeight="1" outlineLevel="6">
      <c r="A185" s="16" t="s">
        <v>59</v>
      </c>
      <c r="B185" s="17" t="s">
        <v>58</v>
      </c>
      <c r="C185" s="17" t="s">
        <v>257</v>
      </c>
      <c r="D185" s="17" t="s">
        <v>5</v>
      </c>
      <c r="E185" s="17"/>
      <c r="F185" s="71">
        <f aca="true" t="shared" si="24" ref="F185:F190">F186</f>
        <v>22.13</v>
      </c>
      <c r="G185" s="18">
        <f aca="true" t="shared" si="25" ref="G185:V185">G186</f>
        <v>0</v>
      </c>
      <c r="H185" s="18">
        <f t="shared" si="25"/>
        <v>0</v>
      </c>
      <c r="I185" s="18">
        <f t="shared" si="25"/>
        <v>0</v>
      </c>
      <c r="J185" s="18">
        <f t="shared" si="25"/>
        <v>0</v>
      </c>
      <c r="K185" s="18">
        <f t="shared" si="25"/>
        <v>0</v>
      </c>
      <c r="L185" s="18">
        <f t="shared" si="25"/>
        <v>0</v>
      </c>
      <c r="M185" s="18">
        <f t="shared" si="25"/>
        <v>0</v>
      </c>
      <c r="N185" s="18">
        <f t="shared" si="25"/>
        <v>0</v>
      </c>
      <c r="O185" s="18">
        <f t="shared" si="25"/>
        <v>0</v>
      </c>
      <c r="P185" s="18">
        <f t="shared" si="25"/>
        <v>0</v>
      </c>
      <c r="Q185" s="18">
        <f t="shared" si="25"/>
        <v>0</v>
      </c>
      <c r="R185" s="18">
        <f t="shared" si="25"/>
        <v>0</v>
      </c>
      <c r="S185" s="18">
        <f t="shared" si="25"/>
        <v>0</v>
      </c>
      <c r="T185" s="18">
        <f t="shared" si="25"/>
        <v>0</v>
      </c>
      <c r="U185" s="18">
        <f t="shared" si="25"/>
        <v>0</v>
      </c>
      <c r="V185" s="18">
        <f t="shared" si="25"/>
        <v>0</v>
      </c>
      <c r="X185" s="71">
        <f aca="true" t="shared" si="26" ref="X185:X190">X186</f>
        <v>22.13</v>
      </c>
      <c r="Y185" s="92">
        <f t="shared" si="22"/>
        <v>100</v>
      </c>
      <c r="Z185" s="100"/>
      <c r="AA185" s="137"/>
      <c r="AB185" s="137"/>
    </row>
    <row r="186" spans="1:28" s="24" customFormat="1" ht="48" customHeight="1" outlineLevel="3">
      <c r="A186" s="8" t="s">
        <v>34</v>
      </c>
      <c r="B186" s="9" t="s">
        <v>10</v>
      </c>
      <c r="C186" s="9" t="s">
        <v>257</v>
      </c>
      <c r="D186" s="9" t="s">
        <v>5</v>
      </c>
      <c r="E186" s="9"/>
      <c r="F186" s="72">
        <f t="shared" si="24"/>
        <v>22.13</v>
      </c>
      <c r="G186" s="10">
        <f aca="true" t="shared" si="27" ref="G186:V186">G188</f>
        <v>0</v>
      </c>
      <c r="H186" s="10">
        <f t="shared" si="27"/>
        <v>0</v>
      </c>
      <c r="I186" s="10">
        <f t="shared" si="27"/>
        <v>0</v>
      </c>
      <c r="J186" s="10">
        <f t="shared" si="27"/>
        <v>0</v>
      </c>
      <c r="K186" s="10">
        <f t="shared" si="27"/>
        <v>0</v>
      </c>
      <c r="L186" s="10">
        <f t="shared" si="27"/>
        <v>0</v>
      </c>
      <c r="M186" s="10">
        <f t="shared" si="27"/>
        <v>0</v>
      </c>
      <c r="N186" s="10">
        <f t="shared" si="27"/>
        <v>0</v>
      </c>
      <c r="O186" s="10">
        <f t="shared" si="27"/>
        <v>0</v>
      </c>
      <c r="P186" s="10">
        <f t="shared" si="27"/>
        <v>0</v>
      </c>
      <c r="Q186" s="10">
        <f t="shared" si="27"/>
        <v>0</v>
      </c>
      <c r="R186" s="10">
        <f t="shared" si="27"/>
        <v>0</v>
      </c>
      <c r="S186" s="10">
        <f t="shared" si="27"/>
        <v>0</v>
      </c>
      <c r="T186" s="10">
        <f t="shared" si="27"/>
        <v>0</v>
      </c>
      <c r="U186" s="10">
        <f t="shared" si="27"/>
        <v>0</v>
      </c>
      <c r="V186" s="10">
        <f t="shared" si="27"/>
        <v>0</v>
      </c>
      <c r="X186" s="72">
        <f t="shared" si="26"/>
        <v>22.13</v>
      </c>
      <c r="Y186" s="92">
        <f t="shared" si="22"/>
        <v>100</v>
      </c>
      <c r="Z186" s="100"/>
      <c r="AA186" s="137"/>
      <c r="AB186" s="137"/>
    </row>
    <row r="187" spans="1:28" s="24" customFormat="1" ht="34.5" customHeight="1" outlineLevel="3">
      <c r="A187" s="22" t="s">
        <v>136</v>
      </c>
      <c r="B187" s="9" t="s">
        <v>10</v>
      </c>
      <c r="C187" s="9" t="s">
        <v>258</v>
      </c>
      <c r="D187" s="9" t="s">
        <v>5</v>
      </c>
      <c r="E187" s="9"/>
      <c r="F187" s="72">
        <f t="shared" si="24"/>
        <v>22.13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X187" s="72">
        <f t="shared" si="26"/>
        <v>22.13</v>
      </c>
      <c r="Y187" s="92">
        <f t="shared" si="22"/>
        <v>100</v>
      </c>
      <c r="Z187" s="100"/>
      <c r="AA187" s="137"/>
      <c r="AB187" s="137"/>
    </row>
    <row r="188" spans="1:28" s="24" customFormat="1" ht="30.75" customHeight="1" outlineLevel="3">
      <c r="A188" s="22" t="s">
        <v>138</v>
      </c>
      <c r="B188" s="9" t="s">
        <v>10</v>
      </c>
      <c r="C188" s="9" t="s">
        <v>259</v>
      </c>
      <c r="D188" s="9" t="s">
        <v>5</v>
      </c>
      <c r="E188" s="9"/>
      <c r="F188" s="72">
        <f t="shared" si="24"/>
        <v>22.13</v>
      </c>
      <c r="G188" s="13">
        <f aca="true" t="shared" si="28" ref="G188:V189">G189</f>
        <v>0</v>
      </c>
      <c r="H188" s="13">
        <f t="shared" si="28"/>
        <v>0</v>
      </c>
      <c r="I188" s="13">
        <f t="shared" si="28"/>
        <v>0</v>
      </c>
      <c r="J188" s="13">
        <f t="shared" si="28"/>
        <v>0</v>
      </c>
      <c r="K188" s="13">
        <f t="shared" si="28"/>
        <v>0</v>
      </c>
      <c r="L188" s="13">
        <f t="shared" si="28"/>
        <v>0</v>
      </c>
      <c r="M188" s="13">
        <f t="shared" si="28"/>
        <v>0</v>
      </c>
      <c r="N188" s="13">
        <f t="shared" si="28"/>
        <v>0</v>
      </c>
      <c r="O188" s="13">
        <f t="shared" si="28"/>
        <v>0</v>
      </c>
      <c r="P188" s="13">
        <f t="shared" si="28"/>
        <v>0</v>
      </c>
      <c r="Q188" s="13">
        <f t="shared" si="28"/>
        <v>0</v>
      </c>
      <c r="R188" s="13">
        <f t="shared" si="28"/>
        <v>0</v>
      </c>
      <c r="S188" s="13">
        <f t="shared" si="28"/>
        <v>0</v>
      </c>
      <c r="T188" s="13">
        <f t="shared" si="28"/>
        <v>0</v>
      </c>
      <c r="U188" s="13">
        <f t="shared" si="28"/>
        <v>0</v>
      </c>
      <c r="V188" s="13">
        <f t="shared" si="28"/>
        <v>0</v>
      </c>
      <c r="X188" s="72">
        <f t="shared" si="26"/>
        <v>22.13</v>
      </c>
      <c r="Y188" s="92">
        <f t="shared" si="22"/>
        <v>100</v>
      </c>
      <c r="Z188" s="100"/>
      <c r="AA188" s="137"/>
      <c r="AB188" s="137"/>
    </row>
    <row r="189" spans="1:28" s="24" customFormat="1" ht="32.25" customHeight="1" outlineLevel="4">
      <c r="A189" s="47" t="s">
        <v>152</v>
      </c>
      <c r="B189" s="19" t="s">
        <v>10</v>
      </c>
      <c r="C189" s="19" t="s">
        <v>282</v>
      </c>
      <c r="D189" s="19" t="s">
        <v>5</v>
      </c>
      <c r="E189" s="19"/>
      <c r="F189" s="73">
        <f t="shared" si="24"/>
        <v>22.13</v>
      </c>
      <c r="G189" s="7">
        <f t="shared" si="28"/>
        <v>0</v>
      </c>
      <c r="H189" s="7">
        <f t="shared" si="28"/>
        <v>0</v>
      </c>
      <c r="I189" s="7">
        <f t="shared" si="28"/>
        <v>0</v>
      </c>
      <c r="J189" s="7">
        <f t="shared" si="28"/>
        <v>0</v>
      </c>
      <c r="K189" s="7">
        <f t="shared" si="28"/>
        <v>0</v>
      </c>
      <c r="L189" s="7">
        <f t="shared" si="28"/>
        <v>0</v>
      </c>
      <c r="M189" s="7">
        <f t="shared" si="28"/>
        <v>0</v>
      </c>
      <c r="N189" s="7">
        <f t="shared" si="28"/>
        <v>0</v>
      </c>
      <c r="O189" s="7">
        <f t="shared" si="28"/>
        <v>0</v>
      </c>
      <c r="P189" s="7">
        <f t="shared" si="28"/>
        <v>0</v>
      </c>
      <c r="Q189" s="7">
        <f t="shared" si="28"/>
        <v>0</v>
      </c>
      <c r="R189" s="7">
        <f t="shared" si="28"/>
        <v>0</v>
      </c>
      <c r="S189" s="7">
        <f t="shared" si="28"/>
        <v>0</v>
      </c>
      <c r="T189" s="7">
        <f t="shared" si="28"/>
        <v>0</v>
      </c>
      <c r="U189" s="7">
        <f t="shared" si="28"/>
        <v>0</v>
      </c>
      <c r="V189" s="7">
        <f t="shared" si="28"/>
        <v>0</v>
      </c>
      <c r="X189" s="73">
        <f t="shared" si="26"/>
        <v>22.13</v>
      </c>
      <c r="Y189" s="92">
        <f t="shared" si="22"/>
        <v>100</v>
      </c>
      <c r="Z189" s="100"/>
      <c r="AA189" s="137"/>
      <c r="AB189" s="137"/>
    </row>
    <row r="190" spans="1:28" s="24" customFormat="1" ht="15.75" outlineLevel="5">
      <c r="A190" s="5" t="s">
        <v>95</v>
      </c>
      <c r="B190" s="6" t="s">
        <v>10</v>
      </c>
      <c r="C190" s="6" t="s">
        <v>282</v>
      </c>
      <c r="D190" s="6" t="s">
        <v>96</v>
      </c>
      <c r="E190" s="6"/>
      <c r="F190" s="74">
        <f t="shared" si="24"/>
        <v>22.13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74">
        <f t="shared" si="26"/>
        <v>22.13</v>
      </c>
      <c r="Y190" s="92">
        <f t="shared" si="22"/>
        <v>100</v>
      </c>
      <c r="Z190" s="100"/>
      <c r="AA190" s="137"/>
      <c r="AB190" s="137"/>
    </row>
    <row r="191" spans="1:28" s="24" customFormat="1" ht="31.5" outlineLevel="5">
      <c r="A191" s="44" t="s">
        <v>99</v>
      </c>
      <c r="B191" s="45" t="s">
        <v>10</v>
      </c>
      <c r="C191" s="45" t="s">
        <v>282</v>
      </c>
      <c r="D191" s="45" t="s">
        <v>100</v>
      </c>
      <c r="E191" s="45"/>
      <c r="F191" s="75">
        <v>22.13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5">
        <v>22.13</v>
      </c>
      <c r="Y191" s="92">
        <f t="shared" si="22"/>
        <v>100</v>
      </c>
      <c r="Z191" s="100"/>
      <c r="AA191" s="134"/>
      <c r="AB191" s="134"/>
    </row>
    <row r="192" spans="1:28" s="24" customFormat="1" ht="15.75" outlineLevel="6">
      <c r="A192" s="16" t="s">
        <v>57</v>
      </c>
      <c r="B192" s="30" t="s">
        <v>56</v>
      </c>
      <c r="C192" s="30" t="s">
        <v>257</v>
      </c>
      <c r="D192" s="30" t="s">
        <v>5</v>
      </c>
      <c r="E192" s="30"/>
      <c r="F192" s="78">
        <f>F199+F229+F193</f>
        <v>35044.899999999994</v>
      </c>
      <c r="G192" s="59" t="e">
        <f aca="true" t="shared" si="29" ref="G192:V192">G199+G229</f>
        <v>#REF!</v>
      </c>
      <c r="H192" s="59" t="e">
        <f t="shared" si="29"/>
        <v>#REF!</v>
      </c>
      <c r="I192" s="59" t="e">
        <f t="shared" si="29"/>
        <v>#REF!</v>
      </c>
      <c r="J192" s="59" t="e">
        <f t="shared" si="29"/>
        <v>#REF!</v>
      </c>
      <c r="K192" s="59" t="e">
        <f t="shared" si="29"/>
        <v>#REF!</v>
      </c>
      <c r="L192" s="59" t="e">
        <f t="shared" si="29"/>
        <v>#REF!</v>
      </c>
      <c r="M192" s="59" t="e">
        <f t="shared" si="29"/>
        <v>#REF!</v>
      </c>
      <c r="N192" s="59" t="e">
        <f t="shared" si="29"/>
        <v>#REF!</v>
      </c>
      <c r="O192" s="59" t="e">
        <f t="shared" si="29"/>
        <v>#REF!</v>
      </c>
      <c r="P192" s="59" t="e">
        <f t="shared" si="29"/>
        <v>#REF!</v>
      </c>
      <c r="Q192" s="59" t="e">
        <f t="shared" si="29"/>
        <v>#REF!</v>
      </c>
      <c r="R192" s="59" t="e">
        <f t="shared" si="29"/>
        <v>#REF!</v>
      </c>
      <c r="S192" s="59" t="e">
        <f t="shared" si="29"/>
        <v>#REF!</v>
      </c>
      <c r="T192" s="59" t="e">
        <f t="shared" si="29"/>
        <v>#REF!</v>
      </c>
      <c r="U192" s="59" t="e">
        <f t="shared" si="29"/>
        <v>#REF!</v>
      </c>
      <c r="V192" s="59" t="e">
        <f t="shared" si="29"/>
        <v>#REF!</v>
      </c>
      <c r="W192" s="120"/>
      <c r="X192" s="78">
        <f>X199+X229+X193</f>
        <v>27692.753</v>
      </c>
      <c r="Y192" s="92">
        <f t="shared" si="22"/>
        <v>79.02077905772312</v>
      </c>
      <c r="Z192" s="100"/>
      <c r="AA192" s="137"/>
      <c r="AB192" s="137"/>
    </row>
    <row r="193" spans="1:28" s="24" customFormat="1" ht="18.75" outlineLevel="6">
      <c r="A193" s="62" t="s">
        <v>211</v>
      </c>
      <c r="B193" s="9" t="s">
        <v>213</v>
      </c>
      <c r="C193" s="9" t="s">
        <v>257</v>
      </c>
      <c r="D193" s="9" t="s">
        <v>5</v>
      </c>
      <c r="E193" s="9"/>
      <c r="F193" s="72">
        <f>F194</f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72">
        <f>X194</f>
        <v>0</v>
      </c>
      <c r="Y193" s="92">
        <f t="shared" si="22"/>
        <v>0</v>
      </c>
      <c r="Z193" s="100"/>
      <c r="AA193" s="137"/>
      <c r="AB193" s="137"/>
    </row>
    <row r="194" spans="1:28" s="24" customFormat="1" ht="31.5" outlineLevel="6">
      <c r="A194" s="22" t="s">
        <v>136</v>
      </c>
      <c r="B194" s="9" t="s">
        <v>213</v>
      </c>
      <c r="C194" s="9" t="s">
        <v>258</v>
      </c>
      <c r="D194" s="9" t="s">
        <v>5</v>
      </c>
      <c r="E194" s="9"/>
      <c r="F194" s="72">
        <f>F195</f>
        <v>379.28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72">
        <f>X195</f>
        <v>0</v>
      </c>
      <c r="Y194" s="92">
        <f t="shared" si="22"/>
        <v>0</v>
      </c>
      <c r="Z194" s="100"/>
      <c r="AA194" s="137"/>
      <c r="AB194" s="137"/>
    </row>
    <row r="195" spans="1:28" s="24" customFormat="1" ht="31.5" outlineLevel="6">
      <c r="A195" s="22" t="s">
        <v>138</v>
      </c>
      <c r="B195" s="9" t="s">
        <v>213</v>
      </c>
      <c r="C195" s="9" t="s">
        <v>259</v>
      </c>
      <c r="D195" s="9" t="s">
        <v>5</v>
      </c>
      <c r="E195" s="9"/>
      <c r="F195" s="72">
        <f>F196</f>
        <v>379.28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X195" s="72">
        <f>X196</f>
        <v>0</v>
      </c>
      <c r="Y195" s="92">
        <f t="shared" si="22"/>
        <v>0</v>
      </c>
      <c r="Z195" s="100"/>
      <c r="AA195" s="137"/>
      <c r="AB195" s="137"/>
    </row>
    <row r="196" spans="1:28" s="24" customFormat="1" ht="47.25" outlineLevel="6">
      <c r="A196" s="57" t="s">
        <v>212</v>
      </c>
      <c r="B196" s="19" t="s">
        <v>213</v>
      </c>
      <c r="C196" s="19" t="s">
        <v>283</v>
      </c>
      <c r="D196" s="19" t="s">
        <v>5</v>
      </c>
      <c r="E196" s="19"/>
      <c r="F196" s="73">
        <f>F197</f>
        <v>379.28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73">
        <f>X197</f>
        <v>0</v>
      </c>
      <c r="Y196" s="92">
        <f t="shared" si="22"/>
        <v>0</v>
      </c>
      <c r="Z196" s="100"/>
      <c r="AA196" s="137"/>
      <c r="AB196" s="137"/>
    </row>
    <row r="197" spans="1:28" s="24" customFormat="1" ht="18.75" outlineLevel="6">
      <c r="A197" s="5" t="s">
        <v>95</v>
      </c>
      <c r="B197" s="6" t="s">
        <v>213</v>
      </c>
      <c r="C197" s="6" t="s">
        <v>283</v>
      </c>
      <c r="D197" s="6" t="s">
        <v>96</v>
      </c>
      <c r="E197" s="6"/>
      <c r="F197" s="74">
        <f>F198</f>
        <v>379.28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74">
        <f>X198</f>
        <v>0</v>
      </c>
      <c r="Y197" s="92">
        <f t="shared" si="22"/>
        <v>0</v>
      </c>
      <c r="Z197" s="100"/>
      <c r="AA197" s="137"/>
      <c r="AB197" s="137"/>
    </row>
    <row r="198" spans="1:28" s="24" customFormat="1" ht="31.5" outlineLevel="6">
      <c r="A198" s="44" t="s">
        <v>99</v>
      </c>
      <c r="B198" s="45" t="s">
        <v>213</v>
      </c>
      <c r="C198" s="45" t="s">
        <v>283</v>
      </c>
      <c r="D198" s="45" t="s">
        <v>100</v>
      </c>
      <c r="E198" s="45"/>
      <c r="F198" s="75">
        <v>379.28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5">
        <v>0</v>
      </c>
      <c r="Y198" s="92">
        <f t="shared" si="22"/>
        <v>0</v>
      </c>
      <c r="Z198" s="100"/>
      <c r="AA198" s="134"/>
      <c r="AB198" s="134"/>
    </row>
    <row r="199" spans="1:28" s="24" customFormat="1" ht="15.75" outlineLevel="6">
      <c r="A199" s="22" t="s">
        <v>63</v>
      </c>
      <c r="B199" s="9" t="s">
        <v>62</v>
      </c>
      <c r="C199" s="9" t="s">
        <v>257</v>
      </c>
      <c r="D199" s="9" t="s">
        <v>5</v>
      </c>
      <c r="E199" s="9"/>
      <c r="F199" s="72">
        <f>F200+F215</f>
        <v>34463.136</v>
      </c>
      <c r="G199" s="10">
        <f aca="true" t="shared" si="30" ref="G199:V200">G200</f>
        <v>0</v>
      </c>
      <c r="H199" s="10">
        <f t="shared" si="30"/>
        <v>0</v>
      </c>
      <c r="I199" s="10">
        <f t="shared" si="30"/>
        <v>0</v>
      </c>
      <c r="J199" s="10">
        <f t="shared" si="30"/>
        <v>0</v>
      </c>
      <c r="K199" s="10">
        <f t="shared" si="30"/>
        <v>0</v>
      </c>
      <c r="L199" s="10">
        <f t="shared" si="30"/>
        <v>0</v>
      </c>
      <c r="M199" s="10">
        <f t="shared" si="30"/>
        <v>0</v>
      </c>
      <c r="N199" s="10">
        <f t="shared" si="30"/>
        <v>0</v>
      </c>
      <c r="O199" s="10">
        <f t="shared" si="30"/>
        <v>0</v>
      </c>
      <c r="P199" s="10">
        <f t="shared" si="30"/>
        <v>0</v>
      </c>
      <c r="Q199" s="10">
        <f t="shared" si="30"/>
        <v>0</v>
      </c>
      <c r="R199" s="10">
        <f t="shared" si="30"/>
        <v>0</v>
      </c>
      <c r="S199" s="10">
        <f t="shared" si="30"/>
        <v>0</v>
      </c>
      <c r="T199" s="10">
        <f t="shared" si="30"/>
        <v>0</v>
      </c>
      <c r="U199" s="10">
        <f t="shared" si="30"/>
        <v>0</v>
      </c>
      <c r="V199" s="10">
        <f t="shared" si="30"/>
        <v>0</v>
      </c>
      <c r="X199" s="72">
        <f>X200+X215</f>
        <v>27573.469</v>
      </c>
      <c r="Y199" s="92">
        <f t="shared" si="22"/>
        <v>80.00858946788824</v>
      </c>
      <c r="Z199" s="100"/>
      <c r="AA199" s="137"/>
      <c r="AB199" s="137"/>
    </row>
    <row r="200" spans="1:28" s="24" customFormat="1" ht="31.5" outlineLevel="6">
      <c r="A200" s="8" t="s">
        <v>227</v>
      </c>
      <c r="B200" s="9" t="s">
        <v>62</v>
      </c>
      <c r="C200" s="9" t="s">
        <v>284</v>
      </c>
      <c r="D200" s="9" t="s">
        <v>5</v>
      </c>
      <c r="E200" s="9"/>
      <c r="F200" s="72">
        <f>F201+F209+F204+F207+F212</f>
        <v>27092.136</v>
      </c>
      <c r="G200" s="13">
        <f t="shared" si="30"/>
        <v>0</v>
      </c>
      <c r="H200" s="13">
        <f t="shared" si="30"/>
        <v>0</v>
      </c>
      <c r="I200" s="13">
        <f t="shared" si="30"/>
        <v>0</v>
      </c>
      <c r="J200" s="13">
        <f t="shared" si="30"/>
        <v>0</v>
      </c>
      <c r="K200" s="13">
        <f t="shared" si="30"/>
        <v>0</v>
      </c>
      <c r="L200" s="13">
        <f t="shared" si="30"/>
        <v>0</v>
      </c>
      <c r="M200" s="13">
        <f t="shared" si="30"/>
        <v>0</v>
      </c>
      <c r="N200" s="13">
        <f t="shared" si="30"/>
        <v>0</v>
      </c>
      <c r="O200" s="13">
        <f t="shared" si="30"/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 t="shared" si="30"/>
        <v>0</v>
      </c>
      <c r="V200" s="13">
        <f t="shared" si="30"/>
        <v>0</v>
      </c>
      <c r="X200" s="72">
        <f>X201+X209+X204+X207+X212</f>
        <v>25902.469</v>
      </c>
      <c r="Y200" s="92">
        <f t="shared" si="22"/>
        <v>95.60881061574474</v>
      </c>
      <c r="Z200" s="100"/>
      <c r="AA200" s="137"/>
      <c r="AB200" s="137"/>
    </row>
    <row r="201" spans="1:28" s="24" customFormat="1" ht="51.75" customHeight="1" outlineLevel="6">
      <c r="A201" s="47" t="s">
        <v>153</v>
      </c>
      <c r="B201" s="19" t="s">
        <v>62</v>
      </c>
      <c r="C201" s="19" t="s">
        <v>285</v>
      </c>
      <c r="D201" s="19" t="s">
        <v>5</v>
      </c>
      <c r="E201" s="19"/>
      <c r="F201" s="73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73">
        <f>X202</f>
        <v>0</v>
      </c>
      <c r="Y201" s="92">
        <v>0</v>
      </c>
      <c r="Z201" s="100"/>
      <c r="AA201" s="137"/>
      <c r="AB201" s="137"/>
    </row>
    <row r="202" spans="1:28" s="24" customFormat="1" ht="15.75" outlineLevel="6">
      <c r="A202" s="5" t="s">
        <v>95</v>
      </c>
      <c r="B202" s="6" t="s">
        <v>62</v>
      </c>
      <c r="C202" s="6" t="s">
        <v>285</v>
      </c>
      <c r="D202" s="6" t="s">
        <v>96</v>
      </c>
      <c r="E202" s="6"/>
      <c r="F202" s="74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74">
        <f>X203</f>
        <v>0</v>
      </c>
      <c r="Y202" s="92">
        <v>0</v>
      </c>
      <c r="Z202" s="100"/>
      <c r="AA202" s="137"/>
      <c r="AB202" s="137"/>
    </row>
    <row r="203" spans="1:28" s="24" customFormat="1" ht="31.5" outlineLevel="6">
      <c r="A203" s="44" t="s">
        <v>99</v>
      </c>
      <c r="B203" s="45" t="s">
        <v>62</v>
      </c>
      <c r="C203" s="45" t="s">
        <v>285</v>
      </c>
      <c r="D203" s="45" t="s">
        <v>100</v>
      </c>
      <c r="E203" s="45"/>
      <c r="F203" s="75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75">
        <v>0</v>
      </c>
      <c r="Y203" s="92">
        <v>0</v>
      </c>
      <c r="Z203" s="100"/>
      <c r="AA203" s="137"/>
      <c r="AB203" s="137"/>
    </row>
    <row r="204" spans="1:28" s="24" customFormat="1" ht="49.5" customHeight="1" outlineLevel="6">
      <c r="A204" s="47" t="s">
        <v>219</v>
      </c>
      <c r="B204" s="19" t="s">
        <v>62</v>
      </c>
      <c r="C204" s="19" t="s">
        <v>286</v>
      </c>
      <c r="D204" s="19" t="s">
        <v>5</v>
      </c>
      <c r="E204" s="19"/>
      <c r="F204" s="73">
        <f>F205</f>
        <v>7029.045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73">
        <f>X205</f>
        <v>6053.803</v>
      </c>
      <c r="Y204" s="92">
        <f t="shared" si="22"/>
        <v>86.12554052506421</v>
      </c>
      <c r="Z204" s="100"/>
      <c r="AA204" s="137"/>
      <c r="AB204" s="137"/>
    </row>
    <row r="205" spans="1:28" s="24" customFormat="1" ht="15.75" outlineLevel="6">
      <c r="A205" s="5" t="s">
        <v>95</v>
      </c>
      <c r="B205" s="6" t="s">
        <v>62</v>
      </c>
      <c r="C205" s="6" t="s">
        <v>286</v>
      </c>
      <c r="D205" s="6" t="s">
        <v>96</v>
      </c>
      <c r="E205" s="6"/>
      <c r="F205" s="74">
        <f>F206</f>
        <v>7029.045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74">
        <f>X206</f>
        <v>6053.803</v>
      </c>
      <c r="Y205" s="92">
        <f t="shared" si="22"/>
        <v>86.12554052506421</v>
      </c>
      <c r="Z205" s="100"/>
      <c r="AA205" s="137"/>
      <c r="AB205" s="137"/>
    </row>
    <row r="206" spans="1:28" s="24" customFormat="1" ht="31.5" outlineLevel="6">
      <c r="A206" s="44" t="s">
        <v>99</v>
      </c>
      <c r="B206" s="45" t="s">
        <v>62</v>
      </c>
      <c r="C206" s="45" t="s">
        <v>286</v>
      </c>
      <c r="D206" s="45" t="s">
        <v>100</v>
      </c>
      <c r="E206" s="45"/>
      <c r="F206" s="75">
        <v>7029.045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5">
        <v>6053.803</v>
      </c>
      <c r="Y206" s="92">
        <f t="shared" si="22"/>
        <v>86.12554052506421</v>
      </c>
      <c r="Z206" s="100"/>
      <c r="AA206" s="134"/>
      <c r="AB206" s="134"/>
    </row>
    <row r="207" spans="1:28" s="24" customFormat="1" ht="63" outlineLevel="6">
      <c r="A207" s="47" t="s">
        <v>220</v>
      </c>
      <c r="B207" s="19" t="s">
        <v>62</v>
      </c>
      <c r="C207" s="19" t="s">
        <v>287</v>
      </c>
      <c r="D207" s="19" t="s">
        <v>5</v>
      </c>
      <c r="E207" s="19"/>
      <c r="F207" s="73">
        <f>F208</f>
        <v>8700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73">
        <f>X208</f>
        <v>8485.575</v>
      </c>
      <c r="Y207" s="92">
        <f t="shared" si="22"/>
        <v>97.53534482758621</v>
      </c>
      <c r="Z207" s="100"/>
      <c r="AA207" s="137"/>
      <c r="AB207" s="137"/>
    </row>
    <row r="208" spans="1:28" s="24" customFormat="1" ht="15.75" outlineLevel="6">
      <c r="A208" s="44" t="s">
        <v>120</v>
      </c>
      <c r="B208" s="45" t="s">
        <v>62</v>
      </c>
      <c r="C208" s="45" t="s">
        <v>287</v>
      </c>
      <c r="D208" s="45" t="s">
        <v>119</v>
      </c>
      <c r="E208" s="45"/>
      <c r="F208" s="75">
        <v>8700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128">
        <v>8485.575</v>
      </c>
      <c r="Y208" s="92">
        <f t="shared" si="22"/>
        <v>97.53534482758621</v>
      </c>
      <c r="Z208" s="100"/>
      <c r="AA208" s="134"/>
      <c r="AB208" s="134"/>
    </row>
    <row r="209" spans="1:28" s="24" customFormat="1" ht="31.5" outlineLevel="6">
      <c r="A209" s="76" t="s">
        <v>206</v>
      </c>
      <c r="B209" s="19" t="s">
        <v>62</v>
      </c>
      <c r="C209" s="19" t="s">
        <v>288</v>
      </c>
      <c r="D209" s="19" t="s">
        <v>5</v>
      </c>
      <c r="E209" s="19"/>
      <c r="F209" s="73">
        <f>F210</f>
        <v>9090.473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73">
        <f>X210</f>
        <v>9090.473</v>
      </c>
      <c r="Y209" s="92">
        <f t="shared" si="22"/>
        <v>100</v>
      </c>
      <c r="Z209" s="100"/>
      <c r="AA209" s="137"/>
      <c r="AB209" s="137"/>
    </row>
    <row r="210" spans="1:28" s="24" customFormat="1" ht="15.75" outlineLevel="6">
      <c r="A210" s="5" t="s">
        <v>95</v>
      </c>
      <c r="B210" s="6" t="s">
        <v>62</v>
      </c>
      <c r="C210" s="6" t="s">
        <v>288</v>
      </c>
      <c r="D210" s="6" t="s">
        <v>96</v>
      </c>
      <c r="E210" s="6"/>
      <c r="F210" s="74">
        <f>F211</f>
        <v>9090.473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74">
        <f>X211</f>
        <v>9090.473</v>
      </c>
      <c r="Y210" s="92">
        <f>X210/F210*100</f>
        <v>100</v>
      </c>
      <c r="Z210" s="100"/>
      <c r="AA210" s="137"/>
      <c r="AB210" s="137"/>
    </row>
    <row r="211" spans="1:28" s="24" customFormat="1" ht="31.5" outlineLevel="6">
      <c r="A211" s="44" t="s">
        <v>99</v>
      </c>
      <c r="B211" s="45" t="s">
        <v>62</v>
      </c>
      <c r="C211" s="45" t="s">
        <v>288</v>
      </c>
      <c r="D211" s="45" t="s">
        <v>100</v>
      </c>
      <c r="E211" s="45"/>
      <c r="F211" s="75">
        <v>9090.473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5">
        <v>9090.473</v>
      </c>
      <c r="Y211" s="92">
        <f>X211/F211*100</f>
        <v>100</v>
      </c>
      <c r="Z211" s="100"/>
      <c r="AA211" s="134"/>
      <c r="AB211" s="134"/>
    </row>
    <row r="212" spans="1:28" s="24" customFormat="1" ht="66.75" customHeight="1" outlineLevel="6">
      <c r="A212" s="76" t="s">
        <v>397</v>
      </c>
      <c r="B212" s="19" t="s">
        <v>62</v>
      </c>
      <c r="C212" s="19" t="s">
        <v>396</v>
      </c>
      <c r="D212" s="19" t="s">
        <v>5</v>
      </c>
      <c r="E212" s="19"/>
      <c r="F212" s="73">
        <f>F213</f>
        <v>2272.618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73">
        <f>X213</f>
        <v>2272.618</v>
      </c>
      <c r="Y212" s="92">
        <f aca="true" t="shared" si="31" ref="Y212:Y279">X212/F212*100</f>
        <v>100</v>
      </c>
      <c r="Z212" s="100"/>
      <c r="AA212" s="137"/>
      <c r="AB212" s="137"/>
    </row>
    <row r="213" spans="1:28" s="24" customFormat="1" ht="15.75" outlineLevel="6">
      <c r="A213" s="5" t="s">
        <v>95</v>
      </c>
      <c r="B213" s="6" t="s">
        <v>62</v>
      </c>
      <c r="C213" s="6" t="s">
        <v>396</v>
      </c>
      <c r="D213" s="6" t="s">
        <v>96</v>
      </c>
      <c r="E213" s="6"/>
      <c r="F213" s="74">
        <f>F214</f>
        <v>2272.618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74">
        <f>X214</f>
        <v>2272.618</v>
      </c>
      <c r="Y213" s="92">
        <f t="shared" si="31"/>
        <v>100</v>
      </c>
      <c r="Z213" s="100"/>
      <c r="AA213" s="137"/>
      <c r="AB213" s="137"/>
    </row>
    <row r="214" spans="1:28" s="24" customFormat="1" ht="31.5" outlineLevel="6">
      <c r="A214" s="44" t="s">
        <v>99</v>
      </c>
      <c r="B214" s="45" t="s">
        <v>62</v>
      </c>
      <c r="C214" s="83" t="s">
        <v>396</v>
      </c>
      <c r="D214" s="45" t="s">
        <v>100</v>
      </c>
      <c r="E214" s="45"/>
      <c r="F214" s="75">
        <v>2272.618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128">
        <v>2272.618</v>
      </c>
      <c r="Y214" s="92">
        <f t="shared" si="31"/>
        <v>100</v>
      </c>
      <c r="Z214" s="100"/>
      <c r="AA214" s="134"/>
      <c r="AB214" s="134"/>
    </row>
    <row r="215" spans="1:28" s="24" customFormat="1" ht="47.25" outlineLevel="6">
      <c r="A215" s="8" t="s">
        <v>377</v>
      </c>
      <c r="B215" s="9" t="s">
        <v>62</v>
      </c>
      <c r="C215" s="9" t="s">
        <v>289</v>
      </c>
      <c r="D215" s="9" t="s">
        <v>5</v>
      </c>
      <c r="E215" s="9"/>
      <c r="F215" s="72">
        <f>F216+F219+F224</f>
        <v>7371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2">
        <f>X216+X219+X224</f>
        <v>1671</v>
      </c>
      <c r="Y215" s="92">
        <f t="shared" si="31"/>
        <v>22.66992266992267</v>
      </c>
      <c r="Z215" s="100"/>
      <c r="AA215" s="137"/>
      <c r="AB215" s="137"/>
    </row>
    <row r="216" spans="1:28" s="24" customFormat="1" ht="47.25" outlineLevel="6">
      <c r="A216" s="47" t="s">
        <v>157</v>
      </c>
      <c r="B216" s="19" t="s">
        <v>62</v>
      </c>
      <c r="C216" s="19" t="s">
        <v>293</v>
      </c>
      <c r="D216" s="19" t="s">
        <v>5</v>
      </c>
      <c r="E216" s="19"/>
      <c r="F216" s="73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73">
        <f>X217</f>
        <v>0</v>
      </c>
      <c r="Y216" s="92">
        <v>0</v>
      </c>
      <c r="Z216" s="100"/>
      <c r="AA216" s="137"/>
      <c r="AB216" s="137"/>
    </row>
    <row r="217" spans="1:28" s="24" customFormat="1" ht="15.75" outlineLevel="6">
      <c r="A217" s="5" t="s">
        <v>95</v>
      </c>
      <c r="B217" s="6" t="s">
        <v>62</v>
      </c>
      <c r="C217" s="6" t="s">
        <v>293</v>
      </c>
      <c r="D217" s="6" t="s">
        <v>96</v>
      </c>
      <c r="E217" s="6"/>
      <c r="F217" s="74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74">
        <f>X218</f>
        <v>0</v>
      </c>
      <c r="Y217" s="92">
        <v>0</v>
      </c>
      <c r="Z217" s="100"/>
      <c r="AA217" s="137"/>
      <c r="AB217" s="137"/>
    </row>
    <row r="218" spans="1:28" s="24" customFormat="1" ht="31.5" outlineLevel="6">
      <c r="A218" s="44" t="s">
        <v>99</v>
      </c>
      <c r="B218" s="45" t="s">
        <v>62</v>
      </c>
      <c r="C218" s="45" t="s">
        <v>293</v>
      </c>
      <c r="D218" s="45" t="s">
        <v>100</v>
      </c>
      <c r="E218" s="45"/>
      <c r="F218" s="75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v>0</v>
      </c>
      <c r="Y218" s="92">
        <v>0</v>
      </c>
      <c r="Z218" s="100"/>
      <c r="AA218" s="137"/>
      <c r="AB218" s="137"/>
    </row>
    <row r="219" spans="1:28" s="24" customFormat="1" ht="108" customHeight="1" outlineLevel="6">
      <c r="A219" s="47" t="s">
        <v>392</v>
      </c>
      <c r="B219" s="19" t="s">
        <v>62</v>
      </c>
      <c r="C219" s="19" t="s">
        <v>393</v>
      </c>
      <c r="D219" s="19" t="s">
        <v>5</v>
      </c>
      <c r="E219" s="19"/>
      <c r="F219" s="73">
        <f>F220+F222</f>
        <v>6136.8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73">
        <f>X220+X222</f>
        <v>1336.8</v>
      </c>
      <c r="Y219" s="92">
        <f t="shared" si="31"/>
        <v>21.783339851388344</v>
      </c>
      <c r="Z219" s="100"/>
      <c r="AA219" s="137"/>
      <c r="AB219" s="137"/>
    </row>
    <row r="220" spans="1:28" s="24" customFormat="1" ht="15.75" outlineLevel="6">
      <c r="A220" s="5" t="s">
        <v>95</v>
      </c>
      <c r="B220" s="6" t="s">
        <v>62</v>
      </c>
      <c r="C220" s="6" t="s">
        <v>393</v>
      </c>
      <c r="D220" s="6" t="s">
        <v>96</v>
      </c>
      <c r="E220" s="6"/>
      <c r="F220" s="74">
        <f>F221</f>
        <v>1336.8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74">
        <f>X221</f>
        <v>0</v>
      </c>
      <c r="Y220" s="92">
        <f t="shared" si="31"/>
        <v>0</v>
      </c>
      <c r="Z220" s="100"/>
      <c r="AA220" s="137"/>
      <c r="AB220" s="137"/>
    </row>
    <row r="221" spans="1:28" s="24" customFormat="1" ht="31.5" outlineLevel="6">
      <c r="A221" s="44" t="s">
        <v>99</v>
      </c>
      <c r="B221" s="45" t="s">
        <v>62</v>
      </c>
      <c r="C221" s="45" t="s">
        <v>393</v>
      </c>
      <c r="D221" s="45" t="s">
        <v>100</v>
      </c>
      <c r="E221" s="45"/>
      <c r="F221" s="75">
        <v>1336.8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85">
        <v>0</v>
      </c>
      <c r="Y221" s="92">
        <f t="shared" si="31"/>
        <v>0</v>
      </c>
      <c r="Z221" s="100"/>
      <c r="AA221" s="134"/>
      <c r="AB221" s="134"/>
    </row>
    <row r="222" spans="1:28" s="24" customFormat="1" ht="15.75" outlineLevel="6">
      <c r="A222" s="101" t="s">
        <v>407</v>
      </c>
      <c r="B222" s="129" t="s">
        <v>62</v>
      </c>
      <c r="C222" s="102" t="s">
        <v>393</v>
      </c>
      <c r="D222" s="102" t="s">
        <v>406</v>
      </c>
      <c r="E222" s="102"/>
      <c r="F222" s="104">
        <f>F223</f>
        <v>4800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104">
        <f>X223</f>
        <v>1336.8</v>
      </c>
      <c r="Y222" s="92">
        <f t="shared" si="31"/>
        <v>27.849999999999998</v>
      </c>
      <c r="Z222" s="100"/>
      <c r="AA222" s="137"/>
      <c r="AB222" s="137"/>
    </row>
    <row r="223" spans="1:28" s="24" customFormat="1" ht="47.25" outlineLevel="6">
      <c r="A223" s="44" t="s">
        <v>408</v>
      </c>
      <c r="B223" s="130" t="s">
        <v>62</v>
      </c>
      <c r="C223" s="45" t="s">
        <v>393</v>
      </c>
      <c r="D223" s="45" t="s">
        <v>404</v>
      </c>
      <c r="E223" s="45"/>
      <c r="F223" s="75">
        <v>4800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75">
        <v>1336.8</v>
      </c>
      <c r="Y223" s="92">
        <f t="shared" si="31"/>
        <v>27.849999999999998</v>
      </c>
      <c r="Z223" s="100"/>
      <c r="AA223" s="134"/>
      <c r="AB223" s="134"/>
    </row>
    <row r="224" spans="1:28" s="24" customFormat="1" ht="101.25" customHeight="1" outlineLevel="6">
      <c r="A224" s="47" t="s">
        <v>394</v>
      </c>
      <c r="B224" s="19" t="s">
        <v>62</v>
      </c>
      <c r="C224" s="19" t="s">
        <v>395</v>
      </c>
      <c r="D224" s="19" t="s">
        <v>5</v>
      </c>
      <c r="E224" s="19"/>
      <c r="F224" s="73">
        <f>F225+F227</f>
        <v>1234.2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73">
        <f>X225+X227</f>
        <v>334.2</v>
      </c>
      <c r="Y224" s="92">
        <f t="shared" si="31"/>
        <v>27.078269324258624</v>
      </c>
      <c r="Z224" s="100"/>
      <c r="AA224" s="137"/>
      <c r="AB224" s="137"/>
    </row>
    <row r="225" spans="1:28" s="24" customFormat="1" ht="15.75" outlineLevel="6">
      <c r="A225" s="5" t="s">
        <v>95</v>
      </c>
      <c r="B225" s="6" t="s">
        <v>62</v>
      </c>
      <c r="C225" s="6" t="s">
        <v>395</v>
      </c>
      <c r="D225" s="6" t="s">
        <v>96</v>
      </c>
      <c r="E225" s="6"/>
      <c r="F225" s="74">
        <f>F226</f>
        <v>334.2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74">
        <f>X226</f>
        <v>0</v>
      </c>
      <c r="Y225" s="92">
        <f t="shared" si="31"/>
        <v>0</v>
      </c>
      <c r="Z225" s="100"/>
      <c r="AA225" s="137"/>
      <c r="AB225" s="137"/>
    </row>
    <row r="226" spans="1:28" s="24" customFormat="1" ht="31.5" outlineLevel="6">
      <c r="A226" s="44" t="s">
        <v>99</v>
      </c>
      <c r="B226" s="45" t="s">
        <v>62</v>
      </c>
      <c r="C226" s="45" t="s">
        <v>395</v>
      </c>
      <c r="D226" s="45" t="s">
        <v>100</v>
      </c>
      <c r="E226" s="45"/>
      <c r="F226" s="75">
        <v>334.2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5">
        <v>0</v>
      </c>
      <c r="Y226" s="92">
        <f t="shared" si="31"/>
        <v>0</v>
      </c>
      <c r="Z226" s="100"/>
      <c r="AA226" s="134"/>
      <c r="AB226" s="134"/>
    </row>
    <row r="227" spans="1:28" s="24" customFormat="1" ht="15.75" outlineLevel="6">
      <c r="A227" s="101" t="s">
        <v>407</v>
      </c>
      <c r="B227" s="129" t="s">
        <v>62</v>
      </c>
      <c r="C227" s="102" t="s">
        <v>395</v>
      </c>
      <c r="D227" s="102" t="s">
        <v>406</v>
      </c>
      <c r="E227" s="102"/>
      <c r="F227" s="74">
        <f>F228</f>
        <v>900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74">
        <f>X228</f>
        <v>334.2</v>
      </c>
      <c r="Y227" s="92">
        <f t="shared" si="31"/>
        <v>37.133333333333326</v>
      </c>
      <c r="Z227" s="100"/>
      <c r="AA227" s="137"/>
      <c r="AB227" s="137"/>
    </row>
    <row r="228" spans="1:28" s="24" customFormat="1" ht="47.25" outlineLevel="6">
      <c r="A228" s="44" t="s">
        <v>408</v>
      </c>
      <c r="B228" s="130" t="s">
        <v>62</v>
      </c>
      <c r="C228" s="45" t="s">
        <v>395</v>
      </c>
      <c r="D228" s="45" t="s">
        <v>404</v>
      </c>
      <c r="E228" s="45"/>
      <c r="F228" s="75">
        <v>900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75">
        <v>334.2</v>
      </c>
      <c r="Y228" s="92">
        <f t="shared" si="31"/>
        <v>37.133333333333326</v>
      </c>
      <c r="Z228" s="100"/>
      <c r="AA228" s="134"/>
      <c r="AB228" s="134"/>
    </row>
    <row r="229" spans="1:28" s="24" customFormat="1" ht="15.75" outlineLevel="3">
      <c r="A229" s="8" t="s">
        <v>35</v>
      </c>
      <c r="B229" s="9" t="s">
        <v>11</v>
      </c>
      <c r="C229" s="9" t="s">
        <v>257</v>
      </c>
      <c r="D229" s="9" t="s">
        <v>5</v>
      </c>
      <c r="E229" s="9"/>
      <c r="F229" s="72">
        <f>F230+F235</f>
        <v>202.48399999999998</v>
      </c>
      <c r="G229" s="10" t="e">
        <f>G232+#REF!+G235+#REF!</f>
        <v>#REF!</v>
      </c>
      <c r="H229" s="10" t="e">
        <f>H232+#REF!+H235+#REF!</f>
        <v>#REF!</v>
      </c>
      <c r="I229" s="10" t="e">
        <f>I232+#REF!+I235+#REF!</f>
        <v>#REF!</v>
      </c>
      <c r="J229" s="10" t="e">
        <f>J232+#REF!+J235+#REF!</f>
        <v>#REF!</v>
      </c>
      <c r="K229" s="10" t="e">
        <f>K232+#REF!+K235+#REF!</f>
        <v>#REF!</v>
      </c>
      <c r="L229" s="10" t="e">
        <f>L232+#REF!+L235+#REF!</f>
        <v>#REF!</v>
      </c>
      <c r="M229" s="10" t="e">
        <f>M232+#REF!+M235+#REF!</f>
        <v>#REF!</v>
      </c>
      <c r="N229" s="10" t="e">
        <f>N232+#REF!+N235+#REF!</f>
        <v>#REF!</v>
      </c>
      <c r="O229" s="10" t="e">
        <f>O232+#REF!+O235+#REF!</f>
        <v>#REF!</v>
      </c>
      <c r="P229" s="10" t="e">
        <f>P232+#REF!+P235+#REF!</f>
        <v>#REF!</v>
      </c>
      <c r="Q229" s="10" t="e">
        <f>Q232+#REF!+Q235+#REF!</f>
        <v>#REF!</v>
      </c>
      <c r="R229" s="10" t="e">
        <f>R232+#REF!+R235+#REF!</f>
        <v>#REF!</v>
      </c>
      <c r="S229" s="10" t="e">
        <f>S232+#REF!+S235+#REF!</f>
        <v>#REF!</v>
      </c>
      <c r="T229" s="10" t="e">
        <f>T232+#REF!+T235+#REF!</f>
        <v>#REF!</v>
      </c>
      <c r="U229" s="10" t="e">
        <f>U232+#REF!+U235+#REF!</f>
        <v>#REF!</v>
      </c>
      <c r="V229" s="10" t="e">
        <f>V232+#REF!+V235+#REF!</f>
        <v>#REF!</v>
      </c>
      <c r="X229" s="72">
        <f>X230+X235</f>
        <v>119.28399999999999</v>
      </c>
      <c r="Y229" s="92">
        <f t="shared" si="31"/>
        <v>58.910333655992574</v>
      </c>
      <c r="Z229" s="100"/>
      <c r="AA229" s="137"/>
      <c r="AB229" s="137"/>
    </row>
    <row r="230" spans="1:28" s="24" customFormat="1" ht="31.5" outlineLevel="3">
      <c r="A230" s="22" t="s">
        <v>136</v>
      </c>
      <c r="B230" s="9" t="s">
        <v>11</v>
      </c>
      <c r="C230" s="9" t="s">
        <v>258</v>
      </c>
      <c r="D230" s="9" t="s">
        <v>5</v>
      </c>
      <c r="E230" s="9"/>
      <c r="F230" s="72">
        <f>F231</f>
        <v>121.2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X230" s="72">
        <f>X231</f>
        <v>38</v>
      </c>
      <c r="Y230" s="92">
        <f t="shared" si="31"/>
        <v>31.353135313531354</v>
      </c>
      <c r="Z230" s="100"/>
      <c r="AA230" s="137"/>
      <c r="AB230" s="137"/>
    </row>
    <row r="231" spans="1:28" s="24" customFormat="1" ht="31.5" outlineLevel="3">
      <c r="A231" s="22" t="s">
        <v>138</v>
      </c>
      <c r="B231" s="9" t="s">
        <v>11</v>
      </c>
      <c r="C231" s="9" t="s">
        <v>258</v>
      </c>
      <c r="D231" s="9" t="s">
        <v>5</v>
      </c>
      <c r="E231" s="9"/>
      <c r="F231" s="72">
        <f>F232</f>
        <v>121.2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X231" s="72">
        <f>X232</f>
        <v>38</v>
      </c>
      <c r="Y231" s="92">
        <f t="shared" si="31"/>
        <v>31.353135313531354</v>
      </c>
      <c r="Z231" s="100"/>
      <c r="AA231" s="137"/>
      <c r="AB231" s="137"/>
    </row>
    <row r="232" spans="1:28" s="24" customFormat="1" ht="33" customHeight="1" outlineLevel="4">
      <c r="A232" s="57" t="s">
        <v>154</v>
      </c>
      <c r="B232" s="19" t="s">
        <v>11</v>
      </c>
      <c r="C232" s="19" t="s">
        <v>290</v>
      </c>
      <c r="D232" s="19" t="s">
        <v>5</v>
      </c>
      <c r="E232" s="19"/>
      <c r="F232" s="73">
        <f>F233</f>
        <v>121.2</v>
      </c>
      <c r="G232" s="13">
        <f aca="true" t="shared" si="32" ref="G232:V232">G233</f>
        <v>0</v>
      </c>
      <c r="H232" s="13">
        <f t="shared" si="32"/>
        <v>0</v>
      </c>
      <c r="I232" s="13">
        <f t="shared" si="32"/>
        <v>0</v>
      </c>
      <c r="J232" s="13">
        <f t="shared" si="32"/>
        <v>0</v>
      </c>
      <c r="K232" s="13">
        <f t="shared" si="32"/>
        <v>0</v>
      </c>
      <c r="L232" s="13">
        <f t="shared" si="32"/>
        <v>0</v>
      </c>
      <c r="M232" s="13">
        <f t="shared" si="32"/>
        <v>0</v>
      </c>
      <c r="N232" s="13">
        <f t="shared" si="32"/>
        <v>0</v>
      </c>
      <c r="O232" s="13">
        <f t="shared" si="32"/>
        <v>0</v>
      </c>
      <c r="P232" s="13">
        <f t="shared" si="32"/>
        <v>0</v>
      </c>
      <c r="Q232" s="13">
        <f t="shared" si="32"/>
        <v>0</v>
      </c>
      <c r="R232" s="13">
        <f t="shared" si="32"/>
        <v>0</v>
      </c>
      <c r="S232" s="13">
        <f t="shared" si="32"/>
        <v>0</v>
      </c>
      <c r="T232" s="13">
        <f t="shared" si="32"/>
        <v>0</v>
      </c>
      <c r="U232" s="13">
        <f t="shared" si="32"/>
        <v>0</v>
      </c>
      <c r="V232" s="13">
        <f t="shared" si="32"/>
        <v>0</v>
      </c>
      <c r="X232" s="73">
        <f>X233</f>
        <v>38</v>
      </c>
      <c r="Y232" s="92">
        <f t="shared" si="31"/>
        <v>31.353135313531354</v>
      </c>
      <c r="Z232" s="100"/>
      <c r="AA232" s="137"/>
      <c r="AB232" s="137"/>
    </row>
    <row r="233" spans="1:28" s="24" customFormat="1" ht="15.75" outlineLevel="5">
      <c r="A233" s="5" t="s">
        <v>95</v>
      </c>
      <c r="B233" s="6" t="s">
        <v>11</v>
      </c>
      <c r="C233" s="6" t="s">
        <v>290</v>
      </c>
      <c r="D233" s="6" t="s">
        <v>96</v>
      </c>
      <c r="E233" s="6"/>
      <c r="F233" s="74">
        <f>F234</f>
        <v>121.2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4">
        <f>X234</f>
        <v>38</v>
      </c>
      <c r="Y233" s="92">
        <f t="shared" si="31"/>
        <v>31.353135313531354</v>
      </c>
      <c r="Z233" s="100"/>
      <c r="AA233" s="137"/>
      <c r="AB233" s="137"/>
    </row>
    <row r="234" spans="1:28" s="24" customFormat="1" ht="31.5" outlineLevel="5">
      <c r="A234" s="44" t="s">
        <v>99</v>
      </c>
      <c r="B234" s="45" t="s">
        <v>11</v>
      </c>
      <c r="C234" s="45" t="s">
        <v>290</v>
      </c>
      <c r="D234" s="45" t="s">
        <v>100</v>
      </c>
      <c r="E234" s="45"/>
      <c r="F234" s="75">
        <v>121.2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5">
        <v>38</v>
      </c>
      <c r="Y234" s="92">
        <f t="shared" si="31"/>
        <v>31.353135313531354</v>
      </c>
      <c r="Z234" s="100"/>
      <c r="AA234" s="134"/>
      <c r="AB234" s="134"/>
    </row>
    <row r="235" spans="1:28" s="24" customFormat="1" ht="15.75" outlineLevel="5">
      <c r="A235" s="62" t="s">
        <v>146</v>
      </c>
      <c r="B235" s="9" t="s">
        <v>11</v>
      </c>
      <c r="C235" s="9" t="s">
        <v>257</v>
      </c>
      <c r="D235" s="9" t="s">
        <v>5</v>
      </c>
      <c r="E235" s="9"/>
      <c r="F235" s="72">
        <f>F236+F244</f>
        <v>81.28399999999999</v>
      </c>
      <c r="G235" s="10" t="e">
        <f>#REF!</f>
        <v>#REF!</v>
      </c>
      <c r="H235" s="10" t="e">
        <f>#REF!</f>
        <v>#REF!</v>
      </c>
      <c r="I235" s="10" t="e">
        <f>#REF!</f>
        <v>#REF!</v>
      </c>
      <c r="J235" s="10" t="e">
        <f>#REF!</f>
        <v>#REF!</v>
      </c>
      <c r="K235" s="10" t="e">
        <f>#REF!</f>
        <v>#REF!</v>
      </c>
      <c r="L235" s="10" t="e">
        <f>#REF!</f>
        <v>#REF!</v>
      </c>
      <c r="M235" s="10" t="e">
        <f>#REF!</f>
        <v>#REF!</v>
      </c>
      <c r="N235" s="10" t="e">
        <f>#REF!</f>
        <v>#REF!</v>
      </c>
      <c r="O235" s="10" t="e">
        <f>#REF!</f>
        <v>#REF!</v>
      </c>
      <c r="P235" s="10" t="e">
        <f>#REF!</f>
        <v>#REF!</v>
      </c>
      <c r="Q235" s="10" t="e">
        <f>#REF!</f>
        <v>#REF!</v>
      </c>
      <c r="R235" s="10" t="e">
        <f>#REF!</f>
        <v>#REF!</v>
      </c>
      <c r="S235" s="10" t="e">
        <f>#REF!</f>
        <v>#REF!</v>
      </c>
      <c r="T235" s="10" t="e">
        <f>#REF!</f>
        <v>#REF!</v>
      </c>
      <c r="U235" s="10" t="e">
        <f>#REF!</f>
        <v>#REF!</v>
      </c>
      <c r="V235" s="10" t="e">
        <f>#REF!</f>
        <v>#REF!</v>
      </c>
      <c r="X235" s="72">
        <f>X236+X244</f>
        <v>81.28399999999999</v>
      </c>
      <c r="Y235" s="92">
        <f t="shared" si="31"/>
        <v>100</v>
      </c>
      <c r="Z235" s="100"/>
      <c r="AA235" s="137"/>
      <c r="AB235" s="137"/>
    </row>
    <row r="236" spans="1:28" s="24" customFormat="1" ht="33" customHeight="1" outlineLevel="5">
      <c r="A236" s="47" t="s">
        <v>228</v>
      </c>
      <c r="B236" s="19" t="s">
        <v>11</v>
      </c>
      <c r="C236" s="19" t="s">
        <v>291</v>
      </c>
      <c r="D236" s="19" t="s">
        <v>5</v>
      </c>
      <c r="E236" s="19"/>
      <c r="F236" s="73">
        <f>F237+F240+F242</f>
        <v>81.28399999999999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73">
        <f>X237+X240+X242</f>
        <v>81.28399999999999</v>
      </c>
      <c r="Y236" s="92">
        <f t="shared" si="31"/>
        <v>100</v>
      </c>
      <c r="Z236" s="100"/>
      <c r="AA236" s="137"/>
      <c r="AB236" s="137"/>
    </row>
    <row r="237" spans="1:28" s="24" customFormat="1" ht="53.25" customHeight="1" outlineLevel="5">
      <c r="A237" s="5" t="s">
        <v>155</v>
      </c>
      <c r="B237" s="6" t="s">
        <v>11</v>
      </c>
      <c r="C237" s="6" t="s">
        <v>292</v>
      </c>
      <c r="D237" s="6" t="s">
        <v>5</v>
      </c>
      <c r="E237" s="6"/>
      <c r="F237" s="74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74">
        <f>X238</f>
        <v>0</v>
      </c>
      <c r="Y237" s="92">
        <v>0</v>
      </c>
      <c r="Z237" s="100"/>
      <c r="AA237" s="137"/>
      <c r="AB237" s="137"/>
    </row>
    <row r="238" spans="1:28" s="24" customFormat="1" ht="15.75" outlineLevel="5">
      <c r="A238" s="101" t="s">
        <v>95</v>
      </c>
      <c r="B238" s="102" t="s">
        <v>11</v>
      </c>
      <c r="C238" s="102" t="s">
        <v>292</v>
      </c>
      <c r="D238" s="102" t="s">
        <v>96</v>
      </c>
      <c r="E238" s="102"/>
      <c r="F238" s="104">
        <f>F239</f>
        <v>0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6"/>
      <c r="X238" s="104">
        <f>X239</f>
        <v>0</v>
      </c>
      <c r="Y238" s="92">
        <v>0</v>
      </c>
      <c r="Z238" s="100"/>
      <c r="AA238" s="137"/>
      <c r="AB238" s="137"/>
    </row>
    <row r="239" spans="1:28" s="24" customFormat="1" ht="31.5" outlineLevel="5">
      <c r="A239" s="44" t="s">
        <v>99</v>
      </c>
      <c r="B239" s="45" t="s">
        <v>11</v>
      </c>
      <c r="C239" s="45" t="s">
        <v>292</v>
      </c>
      <c r="D239" s="45" t="s">
        <v>100</v>
      </c>
      <c r="E239" s="45"/>
      <c r="F239" s="75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85">
        <v>0</v>
      </c>
      <c r="Y239" s="92">
        <v>0</v>
      </c>
      <c r="Z239" s="100"/>
      <c r="AA239" s="137"/>
      <c r="AB239" s="137"/>
    </row>
    <row r="240" spans="1:28" s="24" customFormat="1" ht="31.5" outlineLevel="5">
      <c r="A240" s="5" t="s">
        <v>156</v>
      </c>
      <c r="B240" s="6" t="s">
        <v>11</v>
      </c>
      <c r="C240" s="6" t="s">
        <v>399</v>
      </c>
      <c r="D240" s="6" t="s">
        <v>5</v>
      </c>
      <c r="E240" s="6"/>
      <c r="F240" s="74">
        <f>F241</f>
        <v>50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74">
        <f>X241</f>
        <v>50</v>
      </c>
      <c r="Y240" s="92">
        <f t="shared" si="31"/>
        <v>100</v>
      </c>
      <c r="Z240" s="100"/>
      <c r="AA240" s="137"/>
      <c r="AB240" s="137"/>
    </row>
    <row r="241" spans="1:28" s="24" customFormat="1" ht="94.5" outlineLevel="5">
      <c r="A241" s="84" t="s">
        <v>400</v>
      </c>
      <c r="B241" s="83" t="s">
        <v>11</v>
      </c>
      <c r="C241" s="83" t="s">
        <v>399</v>
      </c>
      <c r="D241" s="83" t="s">
        <v>381</v>
      </c>
      <c r="E241" s="83"/>
      <c r="F241" s="85">
        <v>50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X241" s="85">
        <v>50</v>
      </c>
      <c r="Y241" s="92">
        <f t="shared" si="31"/>
        <v>100</v>
      </c>
      <c r="Z241" s="100"/>
      <c r="AA241" s="134"/>
      <c r="AB241" s="134"/>
    </row>
    <row r="242" spans="1:28" s="24" customFormat="1" ht="31.5" outlineLevel="5">
      <c r="A242" s="5" t="s">
        <v>207</v>
      </c>
      <c r="B242" s="6" t="s">
        <v>11</v>
      </c>
      <c r="C242" s="6" t="s">
        <v>398</v>
      </c>
      <c r="D242" s="6" t="s">
        <v>5</v>
      </c>
      <c r="E242" s="6"/>
      <c r="F242" s="74">
        <f>F243</f>
        <v>31.284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74">
        <f>X243</f>
        <v>31.284</v>
      </c>
      <c r="Y242" s="92">
        <f t="shared" si="31"/>
        <v>100</v>
      </c>
      <c r="Z242" s="100"/>
      <c r="AA242" s="137"/>
      <c r="AB242" s="137"/>
    </row>
    <row r="243" spans="1:28" s="24" customFormat="1" ht="94.5" outlineLevel="5">
      <c r="A243" s="84" t="s">
        <v>400</v>
      </c>
      <c r="B243" s="83" t="s">
        <v>11</v>
      </c>
      <c r="C243" s="83" t="s">
        <v>398</v>
      </c>
      <c r="D243" s="83" t="s">
        <v>381</v>
      </c>
      <c r="E243" s="83"/>
      <c r="F243" s="85">
        <v>31.284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X243" s="85">
        <v>31.284</v>
      </c>
      <c r="Y243" s="92">
        <f t="shared" si="31"/>
        <v>100</v>
      </c>
      <c r="Z243" s="100"/>
      <c r="AA243" s="134"/>
      <c r="AB243" s="134"/>
    </row>
    <row r="244" spans="1:28" s="24" customFormat="1" ht="31.5" outlineLevel="5">
      <c r="A244" s="47" t="s">
        <v>118</v>
      </c>
      <c r="B244" s="19" t="s">
        <v>11</v>
      </c>
      <c r="C244" s="19" t="s">
        <v>289</v>
      </c>
      <c r="D244" s="19" t="s">
        <v>5</v>
      </c>
      <c r="E244" s="19"/>
      <c r="F244" s="20">
        <f>F245</f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20">
        <f>X245</f>
        <v>0</v>
      </c>
      <c r="Y244" s="92">
        <v>0</v>
      </c>
      <c r="Z244" s="100"/>
      <c r="AA244" s="137"/>
      <c r="AB244" s="137"/>
    </row>
    <row r="245" spans="1:28" s="24" customFormat="1" ht="47.25" outlineLevel="5">
      <c r="A245" s="5" t="s">
        <v>157</v>
      </c>
      <c r="B245" s="6" t="s">
        <v>11</v>
      </c>
      <c r="C245" s="6" t="s">
        <v>293</v>
      </c>
      <c r="D245" s="6" t="s">
        <v>5</v>
      </c>
      <c r="E245" s="6"/>
      <c r="F245" s="7">
        <f>F246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7">
        <f>X246</f>
        <v>0</v>
      </c>
      <c r="Y245" s="92">
        <v>0</v>
      </c>
      <c r="Z245" s="100"/>
      <c r="AA245" s="137"/>
      <c r="AB245" s="137"/>
    </row>
    <row r="246" spans="1:28" s="24" customFormat="1" ht="15.75" outlineLevel="5">
      <c r="A246" s="44" t="s">
        <v>95</v>
      </c>
      <c r="B246" s="45" t="s">
        <v>11</v>
      </c>
      <c r="C246" s="45" t="s">
        <v>293</v>
      </c>
      <c r="D246" s="45" t="s">
        <v>96</v>
      </c>
      <c r="E246" s="45"/>
      <c r="F246" s="46">
        <f>F247</f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X246" s="46">
        <f>X247</f>
        <v>0</v>
      </c>
      <c r="Y246" s="92">
        <v>0</v>
      </c>
      <c r="Z246" s="100"/>
      <c r="AA246" s="137"/>
      <c r="AB246" s="137"/>
    </row>
    <row r="247" spans="1:28" s="24" customFormat="1" ht="31.5" outlineLevel="5">
      <c r="A247" s="44" t="s">
        <v>99</v>
      </c>
      <c r="B247" s="45" t="s">
        <v>11</v>
      </c>
      <c r="C247" s="45" t="s">
        <v>293</v>
      </c>
      <c r="D247" s="45" t="s">
        <v>100</v>
      </c>
      <c r="E247" s="45"/>
      <c r="F247" s="46"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46">
        <v>0</v>
      </c>
      <c r="Y247" s="92">
        <v>0</v>
      </c>
      <c r="Z247" s="100"/>
      <c r="AA247" s="137"/>
      <c r="AB247" s="137"/>
    </row>
    <row r="248" spans="1:28" s="24" customFormat="1" ht="18.75" outlineLevel="6">
      <c r="A248" s="16" t="s">
        <v>64</v>
      </c>
      <c r="B248" s="30" t="s">
        <v>55</v>
      </c>
      <c r="C248" s="30" t="s">
        <v>257</v>
      </c>
      <c r="D248" s="30" t="s">
        <v>5</v>
      </c>
      <c r="E248" s="30"/>
      <c r="F248" s="78">
        <f>F277+F249+F255</f>
        <v>21093.421609999998</v>
      </c>
      <c r="G248" s="18" t="e">
        <f>#REF!+G277</f>
        <v>#REF!</v>
      </c>
      <c r="H248" s="18" t="e">
        <f>#REF!+H277</f>
        <v>#REF!</v>
      </c>
      <c r="I248" s="18" t="e">
        <f>#REF!+I277</f>
        <v>#REF!</v>
      </c>
      <c r="J248" s="18" t="e">
        <f>#REF!+J277</f>
        <v>#REF!</v>
      </c>
      <c r="K248" s="18" t="e">
        <f>#REF!+K277</f>
        <v>#REF!</v>
      </c>
      <c r="L248" s="18" t="e">
        <f>#REF!+L277</f>
        <v>#REF!</v>
      </c>
      <c r="M248" s="18" t="e">
        <f>#REF!+M277</f>
        <v>#REF!</v>
      </c>
      <c r="N248" s="18" t="e">
        <f>#REF!+N277</f>
        <v>#REF!</v>
      </c>
      <c r="O248" s="18" t="e">
        <f>#REF!+O277</f>
        <v>#REF!</v>
      </c>
      <c r="P248" s="18" t="e">
        <f>#REF!+P277</f>
        <v>#REF!</v>
      </c>
      <c r="Q248" s="18" t="e">
        <f>#REF!+Q277</f>
        <v>#REF!</v>
      </c>
      <c r="R248" s="18" t="e">
        <f>#REF!+R277</f>
        <v>#REF!</v>
      </c>
      <c r="S248" s="18" t="e">
        <f>#REF!+S277</f>
        <v>#REF!</v>
      </c>
      <c r="T248" s="18" t="e">
        <f>#REF!+T277</f>
        <v>#REF!</v>
      </c>
      <c r="U248" s="18" t="e">
        <f>#REF!+U277</f>
        <v>#REF!</v>
      </c>
      <c r="V248" s="18" t="e">
        <f>#REF!+V277</f>
        <v>#REF!</v>
      </c>
      <c r="X248" s="78">
        <f>X277+X249+X255</f>
        <v>20501.47661</v>
      </c>
      <c r="Y248" s="92">
        <f t="shared" si="31"/>
        <v>97.1936985333884</v>
      </c>
      <c r="Z248" s="100"/>
      <c r="AA248" s="137"/>
      <c r="AB248" s="137"/>
    </row>
    <row r="249" spans="1:28" s="24" customFormat="1" ht="18.75" outlineLevel="6">
      <c r="A249" s="62" t="s">
        <v>218</v>
      </c>
      <c r="B249" s="9" t="s">
        <v>216</v>
      </c>
      <c r="C249" s="9" t="s">
        <v>257</v>
      </c>
      <c r="D249" s="9" t="s">
        <v>5</v>
      </c>
      <c r="E249" s="9"/>
      <c r="F249" s="72">
        <f>F250</f>
        <v>3513.552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72">
        <f>X250</f>
        <v>3228.254</v>
      </c>
      <c r="Y249" s="92">
        <f t="shared" si="31"/>
        <v>91.88006894447555</v>
      </c>
      <c r="Z249" s="100"/>
      <c r="AA249" s="137"/>
      <c r="AB249" s="137"/>
    </row>
    <row r="250" spans="1:28" s="24" customFormat="1" ht="31.5" outlineLevel="6">
      <c r="A250" s="22" t="s">
        <v>136</v>
      </c>
      <c r="B250" s="9" t="s">
        <v>216</v>
      </c>
      <c r="C250" s="9" t="s">
        <v>258</v>
      </c>
      <c r="D250" s="9" t="s">
        <v>5</v>
      </c>
      <c r="E250" s="9"/>
      <c r="F250" s="72">
        <f>F251</f>
        <v>3513.552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72">
        <f>X251</f>
        <v>3228.254</v>
      </c>
      <c r="Y250" s="92">
        <f t="shared" si="31"/>
        <v>91.88006894447555</v>
      </c>
      <c r="Z250" s="100"/>
      <c r="AA250" s="137"/>
      <c r="AB250" s="137"/>
    </row>
    <row r="251" spans="1:28" s="24" customFormat="1" ht="31.5" outlineLevel="6">
      <c r="A251" s="22" t="s">
        <v>138</v>
      </c>
      <c r="B251" s="9" t="s">
        <v>216</v>
      </c>
      <c r="C251" s="9" t="s">
        <v>259</v>
      </c>
      <c r="D251" s="9" t="s">
        <v>5</v>
      </c>
      <c r="E251" s="9"/>
      <c r="F251" s="72">
        <f>F252</f>
        <v>3513.552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72">
        <f>X252</f>
        <v>3228.254</v>
      </c>
      <c r="Y251" s="92">
        <f t="shared" si="31"/>
        <v>91.88006894447555</v>
      </c>
      <c r="Z251" s="100"/>
      <c r="AA251" s="137"/>
      <c r="AB251" s="137"/>
    </row>
    <row r="252" spans="1:28" s="24" customFormat="1" ht="18.75" outlineLevel="6">
      <c r="A252" s="77" t="s">
        <v>217</v>
      </c>
      <c r="B252" s="19" t="s">
        <v>216</v>
      </c>
      <c r="C252" s="19" t="s">
        <v>294</v>
      </c>
      <c r="D252" s="19" t="s">
        <v>5</v>
      </c>
      <c r="E252" s="19"/>
      <c r="F252" s="73">
        <f>F253</f>
        <v>3513.552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73">
        <f>X253</f>
        <v>3228.254</v>
      </c>
      <c r="Y252" s="92">
        <f t="shared" si="31"/>
        <v>91.88006894447555</v>
      </c>
      <c r="Z252" s="100"/>
      <c r="AA252" s="137"/>
      <c r="AB252" s="137"/>
    </row>
    <row r="253" spans="1:28" s="24" customFormat="1" ht="20.25" customHeight="1" outlineLevel="6">
      <c r="A253" s="5" t="s">
        <v>95</v>
      </c>
      <c r="B253" s="6" t="s">
        <v>216</v>
      </c>
      <c r="C253" s="6" t="s">
        <v>294</v>
      </c>
      <c r="D253" s="6" t="s">
        <v>96</v>
      </c>
      <c r="E253" s="6"/>
      <c r="F253" s="74">
        <f>F254</f>
        <v>3513.552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74">
        <f>X254</f>
        <v>3228.254</v>
      </c>
      <c r="Y253" s="92">
        <f t="shared" si="31"/>
        <v>91.88006894447555</v>
      </c>
      <c r="Z253" s="100"/>
      <c r="AA253" s="137"/>
      <c r="AB253" s="137"/>
    </row>
    <row r="254" spans="1:28" s="24" customFormat="1" ht="31.5" outlineLevel="6">
      <c r="A254" s="84" t="s">
        <v>99</v>
      </c>
      <c r="B254" s="83" t="s">
        <v>216</v>
      </c>
      <c r="C254" s="83" t="s">
        <v>294</v>
      </c>
      <c r="D254" s="83" t="s">
        <v>100</v>
      </c>
      <c r="E254" s="83"/>
      <c r="F254" s="85">
        <v>3513.552</v>
      </c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00"/>
      <c r="X254" s="85">
        <v>3228.254</v>
      </c>
      <c r="Y254" s="92">
        <f t="shared" si="31"/>
        <v>91.88006894447555</v>
      </c>
      <c r="Z254" s="100"/>
      <c r="AA254" s="134"/>
      <c r="AB254" s="134"/>
    </row>
    <row r="255" spans="1:28" s="24" customFormat="1" ht="18.75" outlineLevel="6">
      <c r="A255" s="62" t="s">
        <v>244</v>
      </c>
      <c r="B255" s="9" t="s">
        <v>245</v>
      </c>
      <c r="C255" s="9" t="s">
        <v>257</v>
      </c>
      <c r="D255" s="9" t="s">
        <v>5</v>
      </c>
      <c r="E255" s="45"/>
      <c r="F255" s="72">
        <f>F256</f>
        <v>17579.13961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72">
        <f>X256</f>
        <v>17272.49261</v>
      </c>
      <c r="Y255" s="92">
        <f t="shared" si="31"/>
        <v>98.255619974566</v>
      </c>
      <c r="Z255" s="100"/>
      <c r="AA255" s="137"/>
      <c r="AB255" s="137"/>
    </row>
    <row r="256" spans="1:28" s="24" customFormat="1" ht="18.75" outlineLevel="6">
      <c r="A256" s="62" t="s">
        <v>158</v>
      </c>
      <c r="B256" s="9" t="s">
        <v>245</v>
      </c>
      <c r="C256" s="9" t="s">
        <v>257</v>
      </c>
      <c r="D256" s="9" t="s">
        <v>5</v>
      </c>
      <c r="E256" s="45"/>
      <c r="F256" s="72">
        <f>F257</f>
        <v>17579.13961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72">
        <f>X257</f>
        <v>17272.49261</v>
      </c>
      <c r="Y256" s="92">
        <f t="shared" si="31"/>
        <v>98.255619974566</v>
      </c>
      <c r="Z256" s="100"/>
      <c r="AA256" s="137"/>
      <c r="AB256" s="137"/>
    </row>
    <row r="257" spans="1:28" s="24" customFormat="1" ht="31.5" outlineLevel="6">
      <c r="A257" s="47" t="s">
        <v>229</v>
      </c>
      <c r="B257" s="19" t="s">
        <v>245</v>
      </c>
      <c r="C257" s="19" t="s">
        <v>295</v>
      </c>
      <c r="D257" s="19" t="s">
        <v>5</v>
      </c>
      <c r="E257" s="19"/>
      <c r="F257" s="73">
        <f>F262+F258+F265+F268+F271+F274</f>
        <v>17579.13961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73">
        <f>X262+X258+X265+X268+X271+X274</f>
        <v>17272.49261</v>
      </c>
      <c r="Y257" s="92">
        <f t="shared" si="31"/>
        <v>98.255619974566</v>
      </c>
      <c r="Z257" s="100"/>
      <c r="AA257" s="137"/>
      <c r="AB257" s="137"/>
    </row>
    <row r="258" spans="1:28" s="24" customFormat="1" ht="47.25" outlineLevel="6">
      <c r="A258" s="5" t="s">
        <v>214</v>
      </c>
      <c r="B258" s="6" t="s">
        <v>245</v>
      </c>
      <c r="C258" s="6" t="s">
        <v>296</v>
      </c>
      <c r="D258" s="6" t="s">
        <v>5</v>
      </c>
      <c r="E258" s="6"/>
      <c r="F258" s="74">
        <f>F259</f>
        <v>3577.5280000000002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74">
        <f>X259</f>
        <v>3572.798</v>
      </c>
      <c r="Y258" s="92">
        <f t="shared" si="31"/>
        <v>99.86778580069813</v>
      </c>
      <c r="Z258" s="100"/>
      <c r="AA258" s="137"/>
      <c r="AB258" s="137"/>
    </row>
    <row r="259" spans="1:28" s="24" customFormat="1" ht="18.75" outlineLevel="6">
      <c r="A259" s="101" t="s">
        <v>95</v>
      </c>
      <c r="B259" s="102" t="s">
        <v>245</v>
      </c>
      <c r="C259" s="102" t="s">
        <v>296</v>
      </c>
      <c r="D259" s="102" t="s">
        <v>96</v>
      </c>
      <c r="E259" s="102"/>
      <c r="F259" s="104">
        <f>F261+F260</f>
        <v>3577.5280000000002</v>
      </c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06"/>
      <c r="X259" s="104">
        <f>X261+X260</f>
        <v>3572.798</v>
      </c>
      <c r="Y259" s="92">
        <f t="shared" si="31"/>
        <v>99.86778580069813</v>
      </c>
      <c r="Z259" s="100"/>
      <c r="AA259" s="137"/>
      <c r="AB259" s="137"/>
    </row>
    <row r="260" spans="1:28" s="24" customFormat="1" ht="31.5" outlineLevel="6">
      <c r="A260" s="84" t="s">
        <v>370</v>
      </c>
      <c r="B260" s="83" t="s">
        <v>245</v>
      </c>
      <c r="C260" s="83" t="s">
        <v>296</v>
      </c>
      <c r="D260" s="83" t="s">
        <v>371</v>
      </c>
      <c r="E260" s="83"/>
      <c r="F260" s="85">
        <v>1643.888</v>
      </c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00"/>
      <c r="X260" s="85">
        <v>1643.888</v>
      </c>
      <c r="Y260" s="92">
        <f t="shared" si="31"/>
        <v>100</v>
      </c>
      <c r="Z260" s="100"/>
      <c r="AA260" s="134"/>
      <c r="AB260" s="134"/>
    </row>
    <row r="261" spans="1:28" s="24" customFormat="1" ht="31.5" outlineLevel="6">
      <c r="A261" s="84" t="s">
        <v>99</v>
      </c>
      <c r="B261" s="83" t="s">
        <v>245</v>
      </c>
      <c r="C261" s="83" t="s">
        <v>296</v>
      </c>
      <c r="D261" s="83" t="s">
        <v>100</v>
      </c>
      <c r="E261" s="83"/>
      <c r="F261" s="85">
        <v>1933.64</v>
      </c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00"/>
      <c r="X261" s="85">
        <v>1928.91</v>
      </c>
      <c r="Y261" s="92">
        <f t="shared" si="31"/>
        <v>99.75538362880371</v>
      </c>
      <c r="Z261" s="100"/>
      <c r="AA261" s="134"/>
      <c r="AB261" s="134"/>
    </row>
    <row r="262" spans="1:28" s="24" customFormat="1" ht="32.25" customHeight="1" outlineLevel="6">
      <c r="A262" s="5" t="s">
        <v>246</v>
      </c>
      <c r="B262" s="6" t="s">
        <v>245</v>
      </c>
      <c r="C262" s="6" t="s">
        <v>297</v>
      </c>
      <c r="D262" s="6" t="s">
        <v>5</v>
      </c>
      <c r="E262" s="6"/>
      <c r="F262" s="74">
        <f>F263</f>
        <v>364.023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74">
        <f>X263</f>
        <v>62.106</v>
      </c>
      <c r="Y262" s="92">
        <f t="shared" si="31"/>
        <v>17.061009881243766</v>
      </c>
      <c r="Z262" s="100"/>
      <c r="AA262" s="137"/>
      <c r="AB262" s="137"/>
    </row>
    <row r="263" spans="1:28" s="24" customFormat="1" ht="18.75" outlineLevel="6">
      <c r="A263" s="101" t="s">
        <v>95</v>
      </c>
      <c r="B263" s="102" t="s">
        <v>245</v>
      </c>
      <c r="C263" s="102" t="s">
        <v>297</v>
      </c>
      <c r="D263" s="102" t="s">
        <v>96</v>
      </c>
      <c r="E263" s="102"/>
      <c r="F263" s="104">
        <f>F264</f>
        <v>364.023</v>
      </c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06"/>
      <c r="X263" s="104">
        <f>X264</f>
        <v>62.106</v>
      </c>
      <c r="Y263" s="92">
        <f t="shared" si="31"/>
        <v>17.061009881243766</v>
      </c>
      <c r="Z263" s="100"/>
      <c r="AA263" s="137"/>
      <c r="AB263" s="137"/>
    </row>
    <row r="264" spans="1:28" s="24" customFormat="1" ht="31.5" outlineLevel="6">
      <c r="A264" s="44" t="s">
        <v>99</v>
      </c>
      <c r="B264" s="45" t="s">
        <v>245</v>
      </c>
      <c r="C264" s="45" t="s">
        <v>297</v>
      </c>
      <c r="D264" s="45" t="s">
        <v>100</v>
      </c>
      <c r="E264" s="45"/>
      <c r="F264" s="75">
        <v>364.023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X264" s="85">
        <v>62.106</v>
      </c>
      <c r="Y264" s="92">
        <f t="shared" si="31"/>
        <v>17.061009881243766</v>
      </c>
      <c r="Z264" s="100"/>
      <c r="AA264" s="134"/>
      <c r="AB264" s="134"/>
    </row>
    <row r="265" spans="1:28" s="24" customFormat="1" ht="48.75" customHeight="1" outlineLevel="6">
      <c r="A265" s="5" t="s">
        <v>402</v>
      </c>
      <c r="B265" s="6" t="s">
        <v>245</v>
      </c>
      <c r="C265" s="6" t="s">
        <v>401</v>
      </c>
      <c r="D265" s="6" t="s">
        <v>5</v>
      </c>
      <c r="E265" s="6"/>
      <c r="F265" s="74">
        <f>F266</f>
        <v>535.454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X265" s="74">
        <f>X266</f>
        <v>535.454</v>
      </c>
      <c r="Y265" s="92">
        <f t="shared" si="31"/>
        <v>100</v>
      </c>
      <c r="Z265" s="100"/>
      <c r="AA265" s="137"/>
      <c r="AB265" s="137"/>
    </row>
    <row r="266" spans="1:28" s="24" customFormat="1" ht="18.75" outlineLevel="6">
      <c r="A266" s="101" t="s">
        <v>95</v>
      </c>
      <c r="B266" s="102" t="s">
        <v>245</v>
      </c>
      <c r="C266" s="102" t="s">
        <v>401</v>
      </c>
      <c r="D266" s="102" t="s">
        <v>96</v>
      </c>
      <c r="E266" s="102"/>
      <c r="F266" s="104">
        <f>F267</f>
        <v>535.454</v>
      </c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06"/>
      <c r="X266" s="104">
        <f>X267</f>
        <v>535.454</v>
      </c>
      <c r="Y266" s="92">
        <f t="shared" si="31"/>
        <v>100</v>
      </c>
      <c r="Z266" s="100"/>
      <c r="AA266" s="137"/>
      <c r="AB266" s="137"/>
    </row>
    <row r="267" spans="1:28" s="24" customFormat="1" ht="31.5" outlineLevel="6">
      <c r="A267" s="44" t="s">
        <v>370</v>
      </c>
      <c r="B267" s="45" t="s">
        <v>245</v>
      </c>
      <c r="C267" s="45" t="s">
        <v>401</v>
      </c>
      <c r="D267" s="45" t="s">
        <v>371</v>
      </c>
      <c r="E267" s="45"/>
      <c r="F267" s="75">
        <v>535.454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X267" s="85">
        <v>535.454</v>
      </c>
      <c r="Y267" s="92">
        <f t="shared" si="31"/>
        <v>100</v>
      </c>
      <c r="Z267" s="100"/>
      <c r="AA267" s="134"/>
      <c r="AB267" s="134"/>
    </row>
    <row r="268" spans="1:28" s="24" customFormat="1" ht="54" customHeight="1" outlineLevel="6">
      <c r="A268" s="5" t="s">
        <v>405</v>
      </c>
      <c r="B268" s="6" t="s">
        <v>245</v>
      </c>
      <c r="C268" s="6" t="s">
        <v>403</v>
      </c>
      <c r="D268" s="6" t="s">
        <v>5</v>
      </c>
      <c r="E268" s="6"/>
      <c r="F268" s="74">
        <f>F269</f>
        <v>10374.616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X268" s="74">
        <f>X269</f>
        <v>10374.616</v>
      </c>
      <c r="Y268" s="92">
        <f t="shared" si="31"/>
        <v>100</v>
      </c>
      <c r="Z268" s="100"/>
      <c r="AA268" s="137"/>
      <c r="AB268" s="137"/>
    </row>
    <row r="269" spans="1:28" s="24" customFormat="1" ht="18.75" outlineLevel="6">
      <c r="A269" s="101" t="s">
        <v>407</v>
      </c>
      <c r="B269" s="102" t="s">
        <v>245</v>
      </c>
      <c r="C269" s="102" t="s">
        <v>403</v>
      </c>
      <c r="D269" s="102" t="s">
        <v>406</v>
      </c>
      <c r="E269" s="102"/>
      <c r="F269" s="104">
        <f>F270</f>
        <v>10374.616</v>
      </c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06"/>
      <c r="X269" s="104">
        <f>X270</f>
        <v>10374.616</v>
      </c>
      <c r="Y269" s="92">
        <f t="shared" si="31"/>
        <v>100</v>
      </c>
      <c r="Z269" s="100"/>
      <c r="AA269" s="137"/>
      <c r="AB269" s="137"/>
    </row>
    <row r="270" spans="1:28" s="24" customFormat="1" ht="33.75" customHeight="1" outlineLevel="6">
      <c r="A270" s="44" t="s">
        <v>408</v>
      </c>
      <c r="B270" s="45" t="s">
        <v>245</v>
      </c>
      <c r="C270" s="45" t="s">
        <v>403</v>
      </c>
      <c r="D270" s="45" t="s">
        <v>404</v>
      </c>
      <c r="E270" s="45"/>
      <c r="F270" s="75">
        <v>10374.616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5">
        <v>10374.616</v>
      </c>
      <c r="Y270" s="92">
        <f t="shared" si="31"/>
        <v>100</v>
      </c>
      <c r="Z270" s="100"/>
      <c r="AA270" s="134"/>
      <c r="AB270" s="134"/>
    </row>
    <row r="271" spans="1:28" s="24" customFormat="1" ht="33" customHeight="1" outlineLevel="6">
      <c r="A271" s="5" t="s">
        <v>410</v>
      </c>
      <c r="B271" s="6" t="s">
        <v>245</v>
      </c>
      <c r="C271" s="6" t="s">
        <v>409</v>
      </c>
      <c r="D271" s="6" t="s">
        <v>5</v>
      </c>
      <c r="E271" s="6"/>
      <c r="F271" s="74">
        <f>F272</f>
        <v>133.86361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74">
        <f>X272</f>
        <v>133.86361</v>
      </c>
      <c r="Y271" s="92">
        <f t="shared" si="31"/>
        <v>100</v>
      </c>
      <c r="Z271" s="100"/>
      <c r="AA271" s="137"/>
      <c r="AB271" s="137"/>
    </row>
    <row r="272" spans="1:28" s="24" customFormat="1" ht="19.5" customHeight="1" outlineLevel="6">
      <c r="A272" s="101" t="s">
        <v>95</v>
      </c>
      <c r="B272" s="102" t="s">
        <v>245</v>
      </c>
      <c r="C272" s="102" t="s">
        <v>409</v>
      </c>
      <c r="D272" s="102" t="s">
        <v>96</v>
      </c>
      <c r="E272" s="102"/>
      <c r="F272" s="104">
        <f>F273</f>
        <v>133.86361</v>
      </c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06"/>
      <c r="X272" s="104">
        <f>X273</f>
        <v>133.86361</v>
      </c>
      <c r="Y272" s="92">
        <f t="shared" si="31"/>
        <v>100</v>
      </c>
      <c r="Z272" s="100"/>
      <c r="AA272" s="137"/>
      <c r="AB272" s="137"/>
    </row>
    <row r="273" spans="1:28" s="24" customFormat="1" ht="33.75" customHeight="1" outlineLevel="6">
      <c r="A273" s="44" t="s">
        <v>370</v>
      </c>
      <c r="B273" s="45" t="s">
        <v>245</v>
      </c>
      <c r="C273" s="45" t="s">
        <v>409</v>
      </c>
      <c r="D273" s="45" t="s">
        <v>371</v>
      </c>
      <c r="E273" s="45"/>
      <c r="F273" s="75">
        <v>133.86361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5">
        <v>133.86361</v>
      </c>
      <c r="Y273" s="92">
        <f t="shared" si="31"/>
        <v>100</v>
      </c>
      <c r="Z273" s="100"/>
      <c r="AA273" s="134"/>
      <c r="AB273" s="134"/>
    </row>
    <row r="274" spans="1:28" s="24" customFormat="1" ht="51" customHeight="1" outlineLevel="6">
      <c r="A274" s="5" t="s">
        <v>412</v>
      </c>
      <c r="B274" s="6" t="s">
        <v>245</v>
      </c>
      <c r="C274" s="6" t="s">
        <v>411</v>
      </c>
      <c r="D274" s="6" t="s">
        <v>5</v>
      </c>
      <c r="E274" s="6"/>
      <c r="F274" s="74">
        <f>F275</f>
        <v>2593.655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74">
        <f>X275</f>
        <v>2593.655</v>
      </c>
      <c r="Y274" s="92">
        <f t="shared" si="31"/>
        <v>100</v>
      </c>
      <c r="Z274" s="100"/>
      <c r="AA274" s="137"/>
      <c r="AB274" s="137"/>
    </row>
    <row r="275" spans="1:28" s="24" customFormat="1" ht="16.5" customHeight="1" outlineLevel="6">
      <c r="A275" s="101" t="s">
        <v>407</v>
      </c>
      <c r="B275" s="102" t="s">
        <v>245</v>
      </c>
      <c r="C275" s="102" t="s">
        <v>411</v>
      </c>
      <c r="D275" s="102" t="s">
        <v>406</v>
      </c>
      <c r="E275" s="102"/>
      <c r="F275" s="104">
        <f>F276</f>
        <v>2593.655</v>
      </c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06"/>
      <c r="X275" s="104">
        <f>X276</f>
        <v>2593.655</v>
      </c>
      <c r="Y275" s="92">
        <f t="shared" si="31"/>
        <v>100</v>
      </c>
      <c r="Z275" s="100"/>
      <c r="AA275" s="137"/>
      <c r="AB275" s="137"/>
    </row>
    <row r="276" spans="1:28" s="24" customFormat="1" ht="33.75" customHeight="1" outlineLevel="6">
      <c r="A276" s="44" t="s">
        <v>408</v>
      </c>
      <c r="B276" s="45" t="s">
        <v>245</v>
      </c>
      <c r="C276" s="45" t="s">
        <v>411</v>
      </c>
      <c r="D276" s="45" t="s">
        <v>404</v>
      </c>
      <c r="E276" s="45"/>
      <c r="F276" s="75">
        <v>2593.655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X276" s="85">
        <v>2593.655</v>
      </c>
      <c r="Y276" s="92">
        <f t="shared" si="31"/>
        <v>100</v>
      </c>
      <c r="Z276" s="100"/>
      <c r="AA276" s="134"/>
      <c r="AB276" s="134"/>
    </row>
    <row r="277" spans="1:28" s="24" customFormat="1" ht="17.25" customHeight="1" outlineLevel="3">
      <c r="A277" s="8" t="s">
        <v>36</v>
      </c>
      <c r="B277" s="9" t="s">
        <v>12</v>
      </c>
      <c r="C277" s="9" t="s">
        <v>257</v>
      </c>
      <c r="D277" s="9" t="s">
        <v>5</v>
      </c>
      <c r="E277" s="9"/>
      <c r="F277" s="72">
        <f>F289+F278</f>
        <v>0.73</v>
      </c>
      <c r="G277" s="10" t="e">
        <f>#REF!+G289</f>
        <v>#REF!</v>
      </c>
      <c r="H277" s="10" t="e">
        <f>#REF!+H289</f>
        <v>#REF!</v>
      </c>
      <c r="I277" s="10" t="e">
        <f>#REF!+I289</f>
        <v>#REF!</v>
      </c>
      <c r="J277" s="10" t="e">
        <f>#REF!+J289</f>
        <v>#REF!</v>
      </c>
      <c r="K277" s="10" t="e">
        <f>#REF!+K289</f>
        <v>#REF!</v>
      </c>
      <c r="L277" s="10" t="e">
        <f>#REF!+L289</f>
        <v>#REF!</v>
      </c>
      <c r="M277" s="10" t="e">
        <f>#REF!+M289</f>
        <v>#REF!</v>
      </c>
      <c r="N277" s="10" t="e">
        <f>#REF!+N289</f>
        <v>#REF!</v>
      </c>
      <c r="O277" s="10" t="e">
        <f>#REF!+O289</f>
        <v>#REF!</v>
      </c>
      <c r="P277" s="10" t="e">
        <f>#REF!+P289</f>
        <v>#REF!</v>
      </c>
      <c r="Q277" s="10" t="e">
        <f>#REF!+Q289</f>
        <v>#REF!</v>
      </c>
      <c r="R277" s="10" t="e">
        <f>#REF!+R289</f>
        <v>#REF!</v>
      </c>
      <c r="S277" s="10" t="e">
        <f>#REF!+S289</f>
        <v>#REF!</v>
      </c>
      <c r="T277" s="10" t="e">
        <f>#REF!+T289</f>
        <v>#REF!</v>
      </c>
      <c r="U277" s="10" t="e">
        <f>#REF!+U289</f>
        <v>#REF!</v>
      </c>
      <c r="V277" s="10" t="e">
        <f>#REF!+V289</f>
        <v>#REF!</v>
      </c>
      <c r="X277" s="72">
        <f>X289+X278</f>
        <v>0.73</v>
      </c>
      <c r="Y277" s="92">
        <f t="shared" si="31"/>
        <v>100</v>
      </c>
      <c r="Z277" s="100"/>
      <c r="AA277" s="137"/>
      <c r="AB277" s="137"/>
    </row>
    <row r="278" spans="1:28" s="24" customFormat="1" ht="17.25" customHeight="1" outlineLevel="3">
      <c r="A278" s="22" t="s">
        <v>136</v>
      </c>
      <c r="B278" s="9" t="s">
        <v>12</v>
      </c>
      <c r="C278" s="9" t="s">
        <v>258</v>
      </c>
      <c r="D278" s="9" t="s">
        <v>5</v>
      </c>
      <c r="E278" s="9"/>
      <c r="F278" s="72">
        <f>F279</f>
        <v>0.73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72">
        <f>X279</f>
        <v>0.73</v>
      </c>
      <c r="Y278" s="92">
        <f t="shared" si="31"/>
        <v>100</v>
      </c>
      <c r="Z278" s="100"/>
      <c r="AA278" s="137"/>
      <c r="AB278" s="137"/>
    </row>
    <row r="279" spans="1:28" s="24" customFormat="1" ht="17.25" customHeight="1" outlineLevel="3">
      <c r="A279" s="22" t="s">
        <v>138</v>
      </c>
      <c r="B279" s="9" t="s">
        <v>12</v>
      </c>
      <c r="C279" s="9" t="s">
        <v>259</v>
      </c>
      <c r="D279" s="9" t="s">
        <v>5</v>
      </c>
      <c r="E279" s="9"/>
      <c r="F279" s="72">
        <f>F280+F286</f>
        <v>0.73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72">
        <f>X280+X286</f>
        <v>0.73</v>
      </c>
      <c r="Y279" s="92">
        <f t="shared" si="31"/>
        <v>100</v>
      </c>
      <c r="Z279" s="100"/>
      <c r="AA279" s="137"/>
      <c r="AB279" s="137"/>
    </row>
    <row r="280" spans="1:28" s="24" customFormat="1" ht="50.25" customHeight="1" outlineLevel="3">
      <c r="A280" s="57" t="s">
        <v>195</v>
      </c>
      <c r="B280" s="19" t="s">
        <v>12</v>
      </c>
      <c r="C280" s="19" t="s">
        <v>298</v>
      </c>
      <c r="D280" s="19" t="s">
        <v>5</v>
      </c>
      <c r="E280" s="19"/>
      <c r="F280" s="73">
        <f>F281+F284</f>
        <v>0.73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73">
        <f>X281+X284</f>
        <v>0.73</v>
      </c>
      <c r="Y280" s="92">
        <f aca="true" t="shared" si="33" ref="Y280:Y344">X280/F280*100</f>
        <v>100</v>
      </c>
      <c r="Z280" s="100"/>
      <c r="AA280" s="137"/>
      <c r="AB280" s="137"/>
    </row>
    <row r="281" spans="1:28" s="24" customFormat="1" ht="18" customHeight="1" outlineLevel="3">
      <c r="A281" s="5" t="s">
        <v>94</v>
      </c>
      <c r="B281" s="6" t="s">
        <v>12</v>
      </c>
      <c r="C281" s="6" t="s">
        <v>298</v>
      </c>
      <c r="D281" s="6" t="s">
        <v>93</v>
      </c>
      <c r="E281" s="6"/>
      <c r="F281" s="74">
        <f>F282+F283</f>
        <v>0.61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74">
        <f>X282+X283</f>
        <v>0.61</v>
      </c>
      <c r="Y281" s="92">
        <f t="shared" si="33"/>
        <v>100</v>
      </c>
      <c r="Z281" s="100"/>
      <c r="AA281" s="137"/>
      <c r="AB281" s="137"/>
    </row>
    <row r="282" spans="1:28" s="24" customFormat="1" ht="17.25" customHeight="1" outlineLevel="3">
      <c r="A282" s="44" t="s">
        <v>250</v>
      </c>
      <c r="B282" s="45" t="s">
        <v>12</v>
      </c>
      <c r="C282" s="45" t="s">
        <v>298</v>
      </c>
      <c r="D282" s="45" t="s">
        <v>91</v>
      </c>
      <c r="E282" s="45"/>
      <c r="F282" s="75">
        <v>0.47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5">
        <v>0.47</v>
      </c>
      <c r="Y282" s="92">
        <f t="shared" si="33"/>
        <v>100</v>
      </c>
      <c r="Z282" s="100"/>
      <c r="AA282" s="134"/>
      <c r="AB282" s="134"/>
    </row>
    <row r="283" spans="1:28" s="24" customFormat="1" ht="50.25" customHeight="1" outlineLevel="3">
      <c r="A283" s="44" t="s">
        <v>251</v>
      </c>
      <c r="B283" s="45" t="s">
        <v>12</v>
      </c>
      <c r="C283" s="45" t="s">
        <v>298</v>
      </c>
      <c r="D283" s="45" t="s">
        <v>252</v>
      </c>
      <c r="E283" s="45"/>
      <c r="F283" s="75">
        <v>0.14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85">
        <v>0.14</v>
      </c>
      <c r="Y283" s="92">
        <f t="shared" si="33"/>
        <v>100</v>
      </c>
      <c r="Z283" s="100"/>
      <c r="AA283" s="134"/>
      <c r="AB283" s="134"/>
    </row>
    <row r="284" spans="1:28" s="24" customFormat="1" ht="17.25" customHeight="1" outlineLevel="3">
      <c r="A284" s="5" t="s">
        <v>95</v>
      </c>
      <c r="B284" s="6" t="s">
        <v>12</v>
      </c>
      <c r="C284" s="6" t="s">
        <v>298</v>
      </c>
      <c r="D284" s="6" t="s">
        <v>96</v>
      </c>
      <c r="E284" s="6"/>
      <c r="F284" s="74">
        <f>F285</f>
        <v>0.12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74">
        <f>X285</f>
        <v>0.12</v>
      </c>
      <c r="Y284" s="92">
        <f t="shared" si="33"/>
        <v>100</v>
      </c>
      <c r="Z284" s="100"/>
      <c r="AA284" s="137"/>
      <c r="AB284" s="137"/>
    </row>
    <row r="285" spans="1:28" s="24" customFormat="1" ht="17.25" customHeight="1" outlineLevel="3">
      <c r="A285" s="44" t="s">
        <v>99</v>
      </c>
      <c r="B285" s="45" t="s">
        <v>12</v>
      </c>
      <c r="C285" s="45" t="s">
        <v>298</v>
      </c>
      <c r="D285" s="45" t="s">
        <v>100</v>
      </c>
      <c r="E285" s="45"/>
      <c r="F285" s="75">
        <v>0.12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85">
        <v>0.12</v>
      </c>
      <c r="Y285" s="92">
        <f t="shared" si="33"/>
        <v>100</v>
      </c>
      <c r="Z285" s="100"/>
      <c r="AA285" s="134"/>
      <c r="AB285" s="134"/>
    </row>
    <row r="286" spans="1:28" s="24" customFormat="1" ht="17.25" customHeight="1" outlineLevel="3">
      <c r="A286" s="47" t="s">
        <v>215</v>
      </c>
      <c r="B286" s="19" t="s">
        <v>12</v>
      </c>
      <c r="C286" s="19" t="s">
        <v>299</v>
      </c>
      <c r="D286" s="19" t="s">
        <v>5</v>
      </c>
      <c r="E286" s="19"/>
      <c r="F286" s="73">
        <f>F287</f>
        <v>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X286" s="73">
        <f>X287</f>
        <v>0</v>
      </c>
      <c r="Y286" s="92">
        <v>0</v>
      </c>
      <c r="Z286" s="100"/>
      <c r="AA286" s="137"/>
      <c r="AB286" s="137"/>
    </row>
    <row r="287" spans="1:28" s="24" customFormat="1" ht="17.25" customHeight="1" outlineLevel="3">
      <c r="A287" s="5" t="s">
        <v>95</v>
      </c>
      <c r="B287" s="6" t="s">
        <v>12</v>
      </c>
      <c r="C287" s="6" t="s">
        <v>299</v>
      </c>
      <c r="D287" s="6" t="s">
        <v>96</v>
      </c>
      <c r="E287" s="6"/>
      <c r="F287" s="74">
        <f>F288</f>
        <v>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X287" s="74">
        <f>X288</f>
        <v>0</v>
      </c>
      <c r="Y287" s="92">
        <v>0</v>
      </c>
      <c r="Z287" s="100"/>
      <c r="AA287" s="137"/>
      <c r="AB287" s="137"/>
    </row>
    <row r="288" spans="1:28" s="24" customFormat="1" ht="17.25" customHeight="1" outlineLevel="3">
      <c r="A288" s="44" t="s">
        <v>99</v>
      </c>
      <c r="B288" s="45" t="s">
        <v>12</v>
      </c>
      <c r="C288" s="45" t="s">
        <v>299</v>
      </c>
      <c r="D288" s="45" t="s">
        <v>100</v>
      </c>
      <c r="E288" s="45"/>
      <c r="F288" s="75"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X288" s="85">
        <v>0</v>
      </c>
      <c r="Y288" s="92">
        <v>0</v>
      </c>
      <c r="Z288" s="100"/>
      <c r="AA288" s="137"/>
      <c r="AB288" s="137"/>
    </row>
    <row r="289" spans="1:28" s="24" customFormat="1" ht="15.75" outlineLevel="4">
      <c r="A289" s="62" t="s">
        <v>158</v>
      </c>
      <c r="B289" s="9" t="s">
        <v>12</v>
      </c>
      <c r="C289" s="9" t="s">
        <v>257</v>
      </c>
      <c r="D289" s="9" t="s">
        <v>5</v>
      </c>
      <c r="E289" s="9"/>
      <c r="F289" s="72">
        <f>F290</f>
        <v>0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 t="e">
        <f>#REF!</f>
        <v>#REF!</v>
      </c>
      <c r="N289" s="13" t="e">
        <f>#REF!</f>
        <v>#REF!</v>
      </c>
      <c r="O289" s="13" t="e">
        <f>#REF!</f>
        <v>#REF!</v>
      </c>
      <c r="P289" s="13" t="e">
        <f>#REF!</f>
        <v>#REF!</v>
      </c>
      <c r="Q289" s="13" t="e">
        <f>#REF!</f>
        <v>#REF!</v>
      </c>
      <c r="R289" s="13" t="e">
        <f>#REF!</f>
        <v>#REF!</v>
      </c>
      <c r="S289" s="13" t="e">
        <f>#REF!</f>
        <v>#REF!</v>
      </c>
      <c r="T289" s="13" t="e">
        <f>#REF!</f>
        <v>#REF!</v>
      </c>
      <c r="U289" s="13" t="e">
        <f>#REF!</f>
        <v>#REF!</v>
      </c>
      <c r="V289" s="13" t="e">
        <f>#REF!</f>
        <v>#REF!</v>
      </c>
      <c r="X289" s="72">
        <f>X290</f>
        <v>0</v>
      </c>
      <c r="Y289" s="92">
        <v>0</v>
      </c>
      <c r="Z289" s="100"/>
      <c r="AA289" s="137"/>
      <c r="AB289" s="137"/>
    </row>
    <row r="290" spans="1:28" s="24" customFormat="1" ht="31.5" outlineLevel="5">
      <c r="A290" s="47" t="s">
        <v>229</v>
      </c>
      <c r="B290" s="19" t="s">
        <v>12</v>
      </c>
      <c r="C290" s="19" t="s">
        <v>295</v>
      </c>
      <c r="D290" s="19" t="s">
        <v>5</v>
      </c>
      <c r="E290" s="19"/>
      <c r="F290" s="73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73">
        <f>X291</f>
        <v>0</v>
      </c>
      <c r="Y290" s="92">
        <v>0</v>
      </c>
      <c r="Z290" s="100"/>
      <c r="AA290" s="137"/>
      <c r="AB290" s="137"/>
    </row>
    <row r="291" spans="1:28" s="24" customFormat="1" ht="47.25" outlineLevel="5">
      <c r="A291" s="5" t="s">
        <v>214</v>
      </c>
      <c r="B291" s="6" t="s">
        <v>12</v>
      </c>
      <c r="C291" s="6" t="s">
        <v>300</v>
      </c>
      <c r="D291" s="6" t="s">
        <v>5</v>
      </c>
      <c r="E291" s="6"/>
      <c r="F291" s="74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74">
        <f>X292</f>
        <v>0</v>
      </c>
      <c r="Y291" s="92">
        <v>0</v>
      </c>
      <c r="Z291" s="100"/>
      <c r="AA291" s="137"/>
      <c r="AB291" s="137"/>
    </row>
    <row r="292" spans="1:28" s="24" customFormat="1" ht="15.75" outlineLevel="5">
      <c r="A292" s="101" t="s">
        <v>95</v>
      </c>
      <c r="B292" s="102" t="s">
        <v>12</v>
      </c>
      <c r="C292" s="102" t="s">
        <v>300</v>
      </c>
      <c r="D292" s="102" t="s">
        <v>96</v>
      </c>
      <c r="E292" s="102"/>
      <c r="F292" s="104">
        <f>F293</f>
        <v>0</v>
      </c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6"/>
      <c r="X292" s="104">
        <f>X293</f>
        <v>0</v>
      </c>
      <c r="Y292" s="92">
        <v>0</v>
      </c>
      <c r="Z292" s="100"/>
      <c r="AA292" s="137"/>
      <c r="AB292" s="137"/>
    </row>
    <row r="293" spans="1:28" s="24" customFormat="1" ht="31.5" outlineLevel="5">
      <c r="A293" s="44" t="s">
        <v>99</v>
      </c>
      <c r="B293" s="45" t="s">
        <v>12</v>
      </c>
      <c r="C293" s="45" t="s">
        <v>300</v>
      </c>
      <c r="D293" s="45" t="s">
        <v>100</v>
      </c>
      <c r="E293" s="45"/>
      <c r="F293" s="7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75">
        <v>0</v>
      </c>
      <c r="Y293" s="92">
        <v>0</v>
      </c>
      <c r="Z293" s="100"/>
      <c r="AA293" s="137"/>
      <c r="AB293" s="137"/>
    </row>
    <row r="294" spans="1:28" s="24" customFormat="1" ht="18.75" outlineLevel="6">
      <c r="A294" s="16" t="s">
        <v>54</v>
      </c>
      <c r="B294" s="17" t="s">
        <v>53</v>
      </c>
      <c r="C294" s="17" t="s">
        <v>257</v>
      </c>
      <c r="D294" s="17" t="s">
        <v>5</v>
      </c>
      <c r="E294" s="17"/>
      <c r="F294" s="78">
        <f>F295+F329+F375+F393+F398+F415</f>
        <v>466384.2332799999</v>
      </c>
      <c r="G294" s="18" t="e">
        <f aca="true" t="shared" si="34" ref="G294:V294">G300+G329+G398+G415</f>
        <v>#REF!</v>
      </c>
      <c r="H294" s="18" t="e">
        <f t="shared" si="34"/>
        <v>#REF!</v>
      </c>
      <c r="I294" s="18" t="e">
        <f t="shared" si="34"/>
        <v>#REF!</v>
      </c>
      <c r="J294" s="18" t="e">
        <f t="shared" si="34"/>
        <v>#REF!</v>
      </c>
      <c r="K294" s="18" t="e">
        <f t="shared" si="34"/>
        <v>#REF!</v>
      </c>
      <c r="L294" s="18" t="e">
        <f t="shared" si="34"/>
        <v>#REF!</v>
      </c>
      <c r="M294" s="18" t="e">
        <f t="shared" si="34"/>
        <v>#REF!</v>
      </c>
      <c r="N294" s="18" t="e">
        <f t="shared" si="34"/>
        <v>#REF!</v>
      </c>
      <c r="O294" s="18" t="e">
        <f t="shared" si="34"/>
        <v>#REF!</v>
      </c>
      <c r="P294" s="18" t="e">
        <f t="shared" si="34"/>
        <v>#REF!</v>
      </c>
      <c r="Q294" s="18" t="e">
        <f t="shared" si="34"/>
        <v>#REF!</v>
      </c>
      <c r="R294" s="18" t="e">
        <f t="shared" si="34"/>
        <v>#REF!</v>
      </c>
      <c r="S294" s="18" t="e">
        <f t="shared" si="34"/>
        <v>#REF!</v>
      </c>
      <c r="T294" s="18" t="e">
        <f t="shared" si="34"/>
        <v>#REF!</v>
      </c>
      <c r="U294" s="18" t="e">
        <f t="shared" si="34"/>
        <v>#REF!</v>
      </c>
      <c r="V294" s="18" t="e">
        <f t="shared" si="34"/>
        <v>#REF!</v>
      </c>
      <c r="X294" s="78">
        <f>X295+X329+X375+X393+X398+X415</f>
        <v>462067.7219999999</v>
      </c>
      <c r="Y294" s="92">
        <f t="shared" si="33"/>
        <v>99.07447315496864</v>
      </c>
      <c r="Z294" s="100"/>
      <c r="AA294" s="137"/>
      <c r="AB294" s="137"/>
    </row>
    <row r="295" spans="1:28" s="24" customFormat="1" ht="18.75" outlineLevel="6">
      <c r="A295" s="16" t="s">
        <v>44</v>
      </c>
      <c r="B295" s="17" t="s">
        <v>20</v>
      </c>
      <c r="C295" s="17" t="s">
        <v>257</v>
      </c>
      <c r="D295" s="17" t="s">
        <v>5</v>
      </c>
      <c r="E295" s="17"/>
      <c r="F295" s="78">
        <f>F300+F296</f>
        <v>102035.79328000001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X295" s="78">
        <f>X300+X296</f>
        <v>101969.474</v>
      </c>
      <c r="Y295" s="92">
        <f t="shared" si="33"/>
        <v>99.93500390611163</v>
      </c>
      <c r="Z295" s="100"/>
      <c r="AA295" s="137"/>
      <c r="AB295" s="137"/>
    </row>
    <row r="296" spans="1:28" s="24" customFormat="1" ht="31.5" outlineLevel="6">
      <c r="A296" s="22" t="s">
        <v>136</v>
      </c>
      <c r="B296" s="9" t="s">
        <v>20</v>
      </c>
      <c r="C296" s="9" t="s">
        <v>258</v>
      </c>
      <c r="D296" s="9" t="s">
        <v>5</v>
      </c>
      <c r="E296" s="9"/>
      <c r="F296" s="72">
        <f>F297</f>
        <v>0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X296" s="72">
        <f>X297</f>
        <v>0</v>
      </c>
      <c r="Y296" s="92">
        <v>0</v>
      </c>
      <c r="Z296" s="100"/>
      <c r="AA296" s="137"/>
      <c r="AB296" s="137"/>
    </row>
    <row r="297" spans="1:28" s="24" customFormat="1" ht="31.5" outlineLevel="6">
      <c r="A297" s="22" t="s">
        <v>138</v>
      </c>
      <c r="B297" s="9" t="s">
        <v>20</v>
      </c>
      <c r="C297" s="9" t="s">
        <v>259</v>
      </c>
      <c r="D297" s="9" t="s">
        <v>5</v>
      </c>
      <c r="E297" s="9"/>
      <c r="F297" s="72">
        <f>F298</f>
        <v>0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X297" s="72">
        <f>X298</f>
        <v>0</v>
      </c>
      <c r="Y297" s="92">
        <v>0</v>
      </c>
      <c r="Z297" s="100"/>
      <c r="AA297" s="137"/>
      <c r="AB297" s="137"/>
    </row>
    <row r="298" spans="1:28" s="24" customFormat="1" ht="18.75" outlineLevel="6">
      <c r="A298" s="47" t="s">
        <v>141</v>
      </c>
      <c r="B298" s="19" t="s">
        <v>20</v>
      </c>
      <c r="C298" s="19" t="s">
        <v>263</v>
      </c>
      <c r="D298" s="19" t="s">
        <v>5</v>
      </c>
      <c r="E298" s="19"/>
      <c r="F298" s="73">
        <f>F299</f>
        <v>0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X298" s="73">
        <f>X299</f>
        <v>0</v>
      </c>
      <c r="Y298" s="92">
        <v>0</v>
      </c>
      <c r="Z298" s="100"/>
      <c r="AA298" s="137"/>
      <c r="AB298" s="137"/>
    </row>
    <row r="299" spans="1:28" s="24" customFormat="1" ht="18.75" outlineLevel="6">
      <c r="A299" s="84" t="s">
        <v>111</v>
      </c>
      <c r="B299" s="83" t="s">
        <v>20</v>
      </c>
      <c r="C299" s="83" t="s">
        <v>263</v>
      </c>
      <c r="D299" s="83" t="s">
        <v>85</v>
      </c>
      <c r="E299" s="83"/>
      <c r="F299" s="85">
        <v>0</v>
      </c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00"/>
      <c r="X299" s="85">
        <v>0</v>
      </c>
      <c r="Y299" s="92">
        <v>0</v>
      </c>
      <c r="Z299" s="100"/>
      <c r="AA299" s="137"/>
      <c r="AB299" s="137"/>
    </row>
    <row r="300" spans="1:28" s="24" customFormat="1" ht="15.75" outlineLevel="6">
      <c r="A300" s="62" t="s">
        <v>230</v>
      </c>
      <c r="B300" s="9" t="s">
        <v>20</v>
      </c>
      <c r="C300" s="9" t="s">
        <v>301</v>
      </c>
      <c r="D300" s="9" t="s">
        <v>5</v>
      </c>
      <c r="E300" s="9"/>
      <c r="F300" s="72">
        <f>F301+F318+F322</f>
        <v>102035.79328000001</v>
      </c>
      <c r="G300" s="10">
        <f aca="true" t="shared" si="35" ref="G300:V300">G301</f>
        <v>0</v>
      </c>
      <c r="H300" s="10">
        <f t="shared" si="35"/>
        <v>0</v>
      </c>
      <c r="I300" s="10">
        <f t="shared" si="35"/>
        <v>0</v>
      </c>
      <c r="J300" s="10">
        <f t="shared" si="35"/>
        <v>0</v>
      </c>
      <c r="K300" s="10">
        <f t="shared" si="35"/>
        <v>0</v>
      </c>
      <c r="L300" s="10">
        <f t="shared" si="35"/>
        <v>0</v>
      </c>
      <c r="M300" s="10">
        <f t="shared" si="35"/>
        <v>0</v>
      </c>
      <c r="N300" s="10">
        <f t="shared" si="35"/>
        <v>0</v>
      </c>
      <c r="O300" s="10">
        <f t="shared" si="35"/>
        <v>0</v>
      </c>
      <c r="P300" s="10">
        <f t="shared" si="35"/>
        <v>0</v>
      </c>
      <c r="Q300" s="10">
        <f t="shared" si="35"/>
        <v>0</v>
      </c>
      <c r="R300" s="10">
        <f t="shared" si="35"/>
        <v>0</v>
      </c>
      <c r="S300" s="10">
        <f t="shared" si="35"/>
        <v>0</v>
      </c>
      <c r="T300" s="10">
        <f t="shared" si="35"/>
        <v>0</v>
      </c>
      <c r="U300" s="10">
        <f t="shared" si="35"/>
        <v>0</v>
      </c>
      <c r="V300" s="10">
        <f t="shared" si="35"/>
        <v>0</v>
      </c>
      <c r="X300" s="72">
        <f>X301+X318+X322</f>
        <v>101969.474</v>
      </c>
      <c r="Y300" s="92">
        <f t="shared" si="33"/>
        <v>99.93500390611163</v>
      </c>
      <c r="Z300" s="100"/>
      <c r="AA300" s="137"/>
      <c r="AB300" s="137"/>
    </row>
    <row r="301" spans="1:28" s="24" customFormat="1" ht="19.5" customHeight="1" outlineLevel="6">
      <c r="A301" s="62" t="s">
        <v>159</v>
      </c>
      <c r="B301" s="9" t="s">
        <v>20</v>
      </c>
      <c r="C301" s="9" t="s">
        <v>302</v>
      </c>
      <c r="D301" s="9" t="s">
        <v>5</v>
      </c>
      <c r="E301" s="9"/>
      <c r="F301" s="72">
        <f>F302+F305+F308+F312+F315</f>
        <v>99684.31328000002</v>
      </c>
      <c r="G301" s="13">
        <f aca="true" t="shared" si="36" ref="G301:V301">G302</f>
        <v>0</v>
      </c>
      <c r="H301" s="13">
        <f t="shared" si="36"/>
        <v>0</v>
      </c>
      <c r="I301" s="13">
        <f t="shared" si="36"/>
        <v>0</v>
      </c>
      <c r="J301" s="13">
        <f t="shared" si="36"/>
        <v>0</v>
      </c>
      <c r="K301" s="13">
        <f t="shared" si="36"/>
        <v>0</v>
      </c>
      <c r="L301" s="13">
        <f t="shared" si="36"/>
        <v>0</v>
      </c>
      <c r="M301" s="13">
        <f t="shared" si="36"/>
        <v>0</v>
      </c>
      <c r="N301" s="13">
        <f t="shared" si="36"/>
        <v>0</v>
      </c>
      <c r="O301" s="13">
        <f t="shared" si="36"/>
        <v>0</v>
      </c>
      <c r="P301" s="13">
        <f t="shared" si="36"/>
        <v>0</v>
      </c>
      <c r="Q301" s="13">
        <f t="shared" si="36"/>
        <v>0</v>
      </c>
      <c r="R301" s="13">
        <f t="shared" si="36"/>
        <v>0</v>
      </c>
      <c r="S301" s="13">
        <f t="shared" si="36"/>
        <v>0</v>
      </c>
      <c r="T301" s="13">
        <f t="shared" si="36"/>
        <v>0</v>
      </c>
      <c r="U301" s="13">
        <f t="shared" si="36"/>
        <v>0</v>
      </c>
      <c r="V301" s="13">
        <f t="shared" si="36"/>
        <v>0</v>
      </c>
      <c r="X301" s="72">
        <f>X302+X305+X308+X312+X315</f>
        <v>99617.994</v>
      </c>
      <c r="Y301" s="92">
        <f t="shared" si="33"/>
        <v>99.9334706958218</v>
      </c>
      <c r="Z301" s="100"/>
      <c r="AA301" s="137"/>
      <c r="AB301" s="137"/>
    </row>
    <row r="302" spans="1:28" s="24" customFormat="1" ht="31.5" outlineLevel="6">
      <c r="A302" s="47" t="s">
        <v>160</v>
      </c>
      <c r="B302" s="19" t="s">
        <v>20</v>
      </c>
      <c r="C302" s="19" t="s">
        <v>303</v>
      </c>
      <c r="D302" s="19" t="s">
        <v>5</v>
      </c>
      <c r="E302" s="19"/>
      <c r="F302" s="73">
        <f>F303</f>
        <v>31804.1</v>
      </c>
      <c r="G302" s="7">
        <f aca="true" t="shared" si="37" ref="G302:V302">G304</f>
        <v>0</v>
      </c>
      <c r="H302" s="7">
        <f t="shared" si="37"/>
        <v>0</v>
      </c>
      <c r="I302" s="7">
        <f t="shared" si="37"/>
        <v>0</v>
      </c>
      <c r="J302" s="7">
        <f t="shared" si="37"/>
        <v>0</v>
      </c>
      <c r="K302" s="7">
        <f t="shared" si="37"/>
        <v>0</v>
      </c>
      <c r="L302" s="7">
        <f t="shared" si="37"/>
        <v>0</v>
      </c>
      <c r="M302" s="7">
        <f t="shared" si="37"/>
        <v>0</v>
      </c>
      <c r="N302" s="7">
        <f t="shared" si="37"/>
        <v>0</v>
      </c>
      <c r="O302" s="7">
        <f t="shared" si="37"/>
        <v>0</v>
      </c>
      <c r="P302" s="7">
        <f t="shared" si="37"/>
        <v>0</v>
      </c>
      <c r="Q302" s="7">
        <f t="shared" si="37"/>
        <v>0</v>
      </c>
      <c r="R302" s="7">
        <f t="shared" si="37"/>
        <v>0</v>
      </c>
      <c r="S302" s="7">
        <f t="shared" si="37"/>
        <v>0</v>
      </c>
      <c r="T302" s="7">
        <f t="shared" si="37"/>
        <v>0</v>
      </c>
      <c r="U302" s="7">
        <f t="shared" si="37"/>
        <v>0</v>
      </c>
      <c r="V302" s="7">
        <f t="shared" si="37"/>
        <v>0</v>
      </c>
      <c r="X302" s="73">
        <f>X303</f>
        <v>31804.1</v>
      </c>
      <c r="Y302" s="92">
        <f t="shared" si="33"/>
        <v>100</v>
      </c>
      <c r="Z302" s="100"/>
      <c r="AA302" s="137"/>
      <c r="AB302" s="137"/>
    </row>
    <row r="303" spans="1:28" s="24" customFormat="1" ht="15.75" outlineLevel="6">
      <c r="A303" s="5" t="s">
        <v>121</v>
      </c>
      <c r="B303" s="6" t="s">
        <v>20</v>
      </c>
      <c r="C303" s="6" t="s">
        <v>303</v>
      </c>
      <c r="D303" s="6" t="s">
        <v>122</v>
      </c>
      <c r="E303" s="6"/>
      <c r="F303" s="74">
        <f>F304</f>
        <v>31804.1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74">
        <f>X304</f>
        <v>31804.1</v>
      </c>
      <c r="Y303" s="92">
        <f t="shared" si="33"/>
        <v>100</v>
      </c>
      <c r="Z303" s="100"/>
      <c r="AA303" s="137"/>
      <c r="AB303" s="137"/>
    </row>
    <row r="304" spans="1:28" s="24" customFormat="1" ht="47.25" outlineLevel="6">
      <c r="A304" s="52" t="s">
        <v>204</v>
      </c>
      <c r="B304" s="45" t="s">
        <v>20</v>
      </c>
      <c r="C304" s="45" t="s">
        <v>303</v>
      </c>
      <c r="D304" s="45" t="s">
        <v>85</v>
      </c>
      <c r="E304" s="45"/>
      <c r="F304" s="75">
        <v>31804.1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85">
        <v>31804.1</v>
      </c>
      <c r="Y304" s="92">
        <f t="shared" si="33"/>
        <v>100</v>
      </c>
      <c r="Z304" s="100"/>
      <c r="AA304" s="136"/>
      <c r="AB304" s="136"/>
    </row>
    <row r="305" spans="1:28" s="24" customFormat="1" ht="63" outlineLevel="6">
      <c r="A305" s="57" t="s">
        <v>162</v>
      </c>
      <c r="B305" s="19" t="s">
        <v>20</v>
      </c>
      <c r="C305" s="19" t="s">
        <v>304</v>
      </c>
      <c r="D305" s="19" t="s">
        <v>5</v>
      </c>
      <c r="E305" s="19"/>
      <c r="F305" s="73">
        <f>F306</f>
        <v>66216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73">
        <f>X306</f>
        <v>66216</v>
      </c>
      <c r="Y305" s="92">
        <f t="shared" si="33"/>
        <v>100</v>
      </c>
      <c r="Z305" s="100"/>
      <c r="AA305" s="137"/>
      <c r="AB305" s="137"/>
    </row>
    <row r="306" spans="1:28" s="24" customFormat="1" ht="15.75" outlineLevel="6">
      <c r="A306" s="5" t="s">
        <v>121</v>
      </c>
      <c r="B306" s="6" t="s">
        <v>20</v>
      </c>
      <c r="C306" s="6" t="s">
        <v>304</v>
      </c>
      <c r="D306" s="6" t="s">
        <v>122</v>
      </c>
      <c r="E306" s="6"/>
      <c r="F306" s="74">
        <f>F307</f>
        <v>66216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74">
        <f>X307</f>
        <v>66216</v>
      </c>
      <c r="Y306" s="92">
        <f t="shared" si="33"/>
        <v>100</v>
      </c>
      <c r="Z306" s="100"/>
      <c r="AA306" s="137"/>
      <c r="AB306" s="137"/>
    </row>
    <row r="307" spans="1:28" s="24" customFormat="1" ht="47.25" outlineLevel="6">
      <c r="A307" s="52" t="s">
        <v>204</v>
      </c>
      <c r="B307" s="45" t="s">
        <v>20</v>
      </c>
      <c r="C307" s="45" t="s">
        <v>304</v>
      </c>
      <c r="D307" s="45" t="s">
        <v>85</v>
      </c>
      <c r="E307" s="45"/>
      <c r="F307" s="75">
        <v>66216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85">
        <v>66216</v>
      </c>
      <c r="Y307" s="92">
        <f t="shared" si="33"/>
        <v>100</v>
      </c>
      <c r="Z307" s="100"/>
      <c r="AA307" s="136"/>
      <c r="AB307" s="136"/>
    </row>
    <row r="308" spans="1:28" s="24" customFormat="1" ht="31.5" outlineLevel="6">
      <c r="A308" s="63" t="s">
        <v>164</v>
      </c>
      <c r="B308" s="19" t="s">
        <v>20</v>
      </c>
      <c r="C308" s="19" t="s">
        <v>305</v>
      </c>
      <c r="D308" s="19" t="s">
        <v>5</v>
      </c>
      <c r="E308" s="19"/>
      <c r="F308" s="73">
        <f>F309</f>
        <v>130.793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73">
        <f>X309</f>
        <v>130.793</v>
      </c>
      <c r="Y308" s="92">
        <f t="shared" si="33"/>
        <v>100</v>
      </c>
      <c r="Z308" s="100"/>
      <c r="AA308" s="137"/>
      <c r="AB308" s="137"/>
    </row>
    <row r="309" spans="1:28" s="24" customFormat="1" ht="15.75" outlineLevel="6">
      <c r="A309" s="5" t="s">
        <v>121</v>
      </c>
      <c r="B309" s="6" t="s">
        <v>20</v>
      </c>
      <c r="C309" s="6" t="s">
        <v>305</v>
      </c>
      <c r="D309" s="6" t="s">
        <v>122</v>
      </c>
      <c r="E309" s="6"/>
      <c r="F309" s="74">
        <f>F310+F311</f>
        <v>130.793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74">
        <f>X310+X311</f>
        <v>130.793</v>
      </c>
      <c r="Y309" s="92">
        <f t="shared" si="33"/>
        <v>100</v>
      </c>
      <c r="Z309" s="100"/>
      <c r="AA309" s="137"/>
      <c r="AB309" s="137"/>
    </row>
    <row r="310" spans="1:28" s="24" customFormat="1" ht="15.75" outlineLevel="6">
      <c r="A310" s="54" t="s">
        <v>86</v>
      </c>
      <c r="B310" s="45" t="s">
        <v>20</v>
      </c>
      <c r="C310" s="45" t="s">
        <v>305</v>
      </c>
      <c r="D310" s="45" t="s">
        <v>87</v>
      </c>
      <c r="E310" s="45"/>
      <c r="F310" s="75">
        <v>100.793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85">
        <v>100.793</v>
      </c>
      <c r="Y310" s="92">
        <f t="shared" si="33"/>
        <v>100</v>
      </c>
      <c r="Z310" s="100"/>
      <c r="AA310" s="136"/>
      <c r="AB310" s="136"/>
    </row>
    <row r="311" spans="1:28" s="24" customFormat="1" ht="15.75" outlineLevel="6">
      <c r="A311" s="54"/>
      <c r="B311" s="45" t="s">
        <v>20</v>
      </c>
      <c r="C311" s="45" t="s">
        <v>444</v>
      </c>
      <c r="D311" s="45" t="s">
        <v>87</v>
      </c>
      <c r="E311" s="45"/>
      <c r="F311" s="75">
        <v>30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85">
        <v>30</v>
      </c>
      <c r="Y311" s="92">
        <f t="shared" si="33"/>
        <v>100</v>
      </c>
      <c r="Z311" s="100"/>
      <c r="AA311" s="136"/>
      <c r="AB311" s="136"/>
    </row>
    <row r="312" spans="1:28" s="24" customFormat="1" ht="49.5" customHeight="1" outlineLevel="6">
      <c r="A312" s="63" t="s">
        <v>414</v>
      </c>
      <c r="B312" s="19" t="s">
        <v>20</v>
      </c>
      <c r="C312" s="19" t="s">
        <v>413</v>
      </c>
      <c r="D312" s="19" t="s">
        <v>5</v>
      </c>
      <c r="E312" s="19"/>
      <c r="F312" s="73">
        <f>F313</f>
        <v>1240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73">
        <f>X313</f>
        <v>1173.681</v>
      </c>
      <c r="Y312" s="92">
        <f t="shared" si="33"/>
        <v>94.6516935483871</v>
      </c>
      <c r="Z312" s="100"/>
      <c r="AA312" s="137"/>
      <c r="AB312" s="137"/>
    </row>
    <row r="313" spans="1:28" s="24" customFormat="1" ht="15.75" outlineLevel="6">
      <c r="A313" s="5" t="s">
        <v>121</v>
      </c>
      <c r="B313" s="6" t="s">
        <v>20</v>
      </c>
      <c r="C313" s="6" t="s">
        <v>413</v>
      </c>
      <c r="D313" s="6" t="s">
        <v>122</v>
      </c>
      <c r="E313" s="6"/>
      <c r="F313" s="74">
        <f>F314</f>
        <v>1240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74">
        <f>X314</f>
        <v>1173.681</v>
      </c>
      <c r="Y313" s="92">
        <f t="shared" si="33"/>
        <v>94.6516935483871</v>
      </c>
      <c r="Z313" s="100"/>
      <c r="AA313" s="137"/>
      <c r="AB313" s="137"/>
    </row>
    <row r="314" spans="1:28" s="24" customFormat="1" ht="15.75" outlineLevel="6">
      <c r="A314" s="54" t="s">
        <v>86</v>
      </c>
      <c r="B314" s="45" t="s">
        <v>20</v>
      </c>
      <c r="C314" s="45" t="s">
        <v>413</v>
      </c>
      <c r="D314" s="45" t="s">
        <v>87</v>
      </c>
      <c r="E314" s="45"/>
      <c r="F314" s="75">
        <v>1240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85">
        <v>1173.681</v>
      </c>
      <c r="Y314" s="92">
        <f t="shared" si="33"/>
        <v>94.6516935483871</v>
      </c>
      <c r="Z314" s="100"/>
      <c r="AA314" s="134"/>
      <c r="AB314" s="134"/>
    </row>
    <row r="315" spans="1:28" s="24" customFormat="1" ht="48.75" customHeight="1" outlineLevel="6">
      <c r="A315" s="63" t="s">
        <v>416</v>
      </c>
      <c r="B315" s="19" t="s">
        <v>20</v>
      </c>
      <c r="C315" s="19" t="s">
        <v>415</v>
      </c>
      <c r="D315" s="19" t="s">
        <v>5</v>
      </c>
      <c r="E315" s="19"/>
      <c r="F315" s="73">
        <f>F316</f>
        <v>293.42028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73">
        <f>X316</f>
        <v>293.42</v>
      </c>
      <c r="Y315" s="92">
        <f t="shared" si="33"/>
        <v>99.99990457373976</v>
      </c>
      <c r="Z315" s="100"/>
      <c r="AA315" s="137"/>
      <c r="AB315" s="137"/>
    </row>
    <row r="316" spans="1:28" s="24" customFormat="1" ht="15.75" outlineLevel="6">
      <c r="A316" s="5" t="s">
        <v>121</v>
      </c>
      <c r="B316" s="6" t="s">
        <v>20</v>
      </c>
      <c r="C316" s="6" t="s">
        <v>415</v>
      </c>
      <c r="D316" s="6" t="s">
        <v>122</v>
      </c>
      <c r="E316" s="6"/>
      <c r="F316" s="74">
        <f>F317</f>
        <v>293.42028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74">
        <f>X317</f>
        <v>293.42</v>
      </c>
      <c r="Y316" s="92">
        <f t="shared" si="33"/>
        <v>99.99990457373976</v>
      </c>
      <c r="Z316" s="100"/>
      <c r="AA316" s="137"/>
      <c r="AB316" s="137"/>
    </row>
    <row r="317" spans="1:28" s="24" customFormat="1" ht="15.75" outlineLevel="6">
      <c r="A317" s="54" t="s">
        <v>86</v>
      </c>
      <c r="B317" s="45" t="s">
        <v>20</v>
      </c>
      <c r="C317" s="45" t="s">
        <v>415</v>
      </c>
      <c r="D317" s="45" t="s">
        <v>87</v>
      </c>
      <c r="E317" s="45"/>
      <c r="F317" s="75">
        <v>293.42028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85">
        <v>293.42</v>
      </c>
      <c r="Y317" s="92">
        <f t="shared" si="33"/>
        <v>99.99990457373976</v>
      </c>
      <c r="Z317" s="100"/>
      <c r="AA317" s="134"/>
      <c r="AB317" s="134"/>
    </row>
    <row r="318" spans="1:28" s="24" customFormat="1" ht="31.5" outlineLevel="6">
      <c r="A318" s="64" t="s">
        <v>231</v>
      </c>
      <c r="B318" s="9" t="s">
        <v>20</v>
      </c>
      <c r="C318" s="9" t="s">
        <v>306</v>
      </c>
      <c r="D318" s="9" t="s">
        <v>5</v>
      </c>
      <c r="E318" s="9"/>
      <c r="F318" s="72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72">
        <f>X319</f>
        <v>0</v>
      </c>
      <c r="Y318" s="92">
        <v>0</v>
      </c>
      <c r="Z318" s="100"/>
      <c r="AA318" s="137"/>
      <c r="AB318" s="137"/>
    </row>
    <row r="319" spans="1:28" s="24" customFormat="1" ht="31.5" outlineLevel="6">
      <c r="A319" s="63" t="s">
        <v>161</v>
      </c>
      <c r="B319" s="19" t="s">
        <v>20</v>
      </c>
      <c r="C319" s="19" t="s">
        <v>307</v>
      </c>
      <c r="D319" s="19" t="s">
        <v>5</v>
      </c>
      <c r="E319" s="19"/>
      <c r="F319" s="73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73">
        <f>X320</f>
        <v>0</v>
      </c>
      <c r="Y319" s="92">
        <v>0</v>
      </c>
      <c r="Z319" s="100"/>
      <c r="AA319" s="137"/>
      <c r="AB319" s="137"/>
    </row>
    <row r="320" spans="1:28" s="24" customFormat="1" ht="15.75" outlineLevel="6">
      <c r="A320" s="5" t="s">
        <v>121</v>
      </c>
      <c r="B320" s="6" t="s">
        <v>20</v>
      </c>
      <c r="C320" s="6" t="s">
        <v>307</v>
      </c>
      <c r="D320" s="6" t="s">
        <v>122</v>
      </c>
      <c r="E320" s="6"/>
      <c r="F320" s="74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4">
        <f>X321</f>
        <v>0</v>
      </c>
      <c r="Y320" s="92">
        <v>0</v>
      </c>
      <c r="Z320" s="100"/>
      <c r="AA320" s="137"/>
      <c r="AB320" s="137"/>
    </row>
    <row r="321" spans="1:28" s="24" customFormat="1" ht="15.75" outlineLevel="6">
      <c r="A321" s="54" t="s">
        <v>86</v>
      </c>
      <c r="B321" s="45" t="s">
        <v>20</v>
      </c>
      <c r="C321" s="45" t="s">
        <v>307</v>
      </c>
      <c r="D321" s="45" t="s">
        <v>87</v>
      </c>
      <c r="E321" s="45"/>
      <c r="F321" s="75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75">
        <v>0</v>
      </c>
      <c r="Y321" s="92">
        <v>0</v>
      </c>
      <c r="Z321" s="100"/>
      <c r="AA321" s="137"/>
      <c r="AB321" s="137"/>
    </row>
    <row r="322" spans="1:28" s="24" customFormat="1" ht="15.75" outlineLevel="6">
      <c r="A322" s="64" t="s">
        <v>386</v>
      </c>
      <c r="B322" s="9" t="s">
        <v>20</v>
      </c>
      <c r="C322" s="9" t="s">
        <v>388</v>
      </c>
      <c r="D322" s="9" t="s">
        <v>5</v>
      </c>
      <c r="E322" s="9"/>
      <c r="F322" s="72">
        <f>F323+F326</f>
        <v>2351.48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72">
        <f>X323+X326</f>
        <v>2351.48</v>
      </c>
      <c r="Y322" s="92">
        <f t="shared" si="33"/>
        <v>100</v>
      </c>
      <c r="Z322" s="100"/>
      <c r="AA322" s="137"/>
      <c r="AB322" s="137"/>
    </row>
    <row r="323" spans="1:28" s="24" customFormat="1" ht="15.75" outlineLevel="6">
      <c r="A323" s="63" t="s">
        <v>387</v>
      </c>
      <c r="B323" s="19" t="s">
        <v>20</v>
      </c>
      <c r="C323" s="19" t="s">
        <v>417</v>
      </c>
      <c r="D323" s="19" t="s">
        <v>5</v>
      </c>
      <c r="E323" s="19"/>
      <c r="F323" s="73">
        <f>F324</f>
        <v>95.88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73">
        <f>X324</f>
        <v>95.88</v>
      </c>
      <c r="Y323" s="92">
        <f t="shared" si="33"/>
        <v>100</v>
      </c>
      <c r="Z323" s="100"/>
      <c r="AA323" s="137"/>
      <c r="AB323" s="137"/>
    </row>
    <row r="324" spans="1:28" s="24" customFormat="1" ht="15.75" outlineLevel="6">
      <c r="A324" s="5" t="s">
        <v>121</v>
      </c>
      <c r="B324" s="6" t="s">
        <v>20</v>
      </c>
      <c r="C324" s="6" t="s">
        <v>417</v>
      </c>
      <c r="D324" s="6" t="s">
        <v>122</v>
      </c>
      <c r="E324" s="6"/>
      <c r="F324" s="74">
        <f>F325</f>
        <v>95.88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74">
        <f>X325</f>
        <v>95.88</v>
      </c>
      <c r="Y324" s="92">
        <f t="shared" si="33"/>
        <v>100</v>
      </c>
      <c r="Z324" s="100"/>
      <c r="AA324" s="137"/>
      <c r="AB324" s="137"/>
    </row>
    <row r="325" spans="1:28" s="24" customFormat="1" ht="15.75" outlineLevel="6">
      <c r="A325" s="54" t="s">
        <v>86</v>
      </c>
      <c r="B325" s="45" t="s">
        <v>20</v>
      </c>
      <c r="C325" s="45" t="s">
        <v>417</v>
      </c>
      <c r="D325" s="45" t="s">
        <v>87</v>
      </c>
      <c r="E325" s="45"/>
      <c r="F325" s="75">
        <v>95.88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85">
        <v>95.88</v>
      </c>
      <c r="Y325" s="92">
        <f t="shared" si="33"/>
        <v>100</v>
      </c>
      <c r="Z325" s="100"/>
      <c r="AA325" s="134"/>
      <c r="AB325" s="134"/>
    </row>
    <row r="326" spans="1:28" s="24" customFormat="1" ht="30.75" customHeight="1" outlineLevel="6">
      <c r="A326" s="63" t="s">
        <v>419</v>
      </c>
      <c r="B326" s="19" t="s">
        <v>20</v>
      </c>
      <c r="C326" s="19" t="s">
        <v>418</v>
      </c>
      <c r="D326" s="19" t="s">
        <v>5</v>
      </c>
      <c r="E326" s="19"/>
      <c r="F326" s="73">
        <f>F327</f>
        <v>2255.6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3">
        <f>X327</f>
        <v>2255.6</v>
      </c>
      <c r="Y326" s="92">
        <f t="shared" si="33"/>
        <v>100</v>
      </c>
      <c r="Z326" s="100"/>
      <c r="AA326" s="137"/>
      <c r="AB326" s="137"/>
    </row>
    <row r="327" spans="1:28" s="24" customFormat="1" ht="15.75" outlineLevel="6">
      <c r="A327" s="5" t="s">
        <v>121</v>
      </c>
      <c r="B327" s="6" t="s">
        <v>20</v>
      </c>
      <c r="C327" s="6" t="s">
        <v>418</v>
      </c>
      <c r="D327" s="6" t="s">
        <v>122</v>
      </c>
      <c r="E327" s="6"/>
      <c r="F327" s="74">
        <f>F328</f>
        <v>2255.6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74">
        <f>X328</f>
        <v>2255.6</v>
      </c>
      <c r="Y327" s="92">
        <f t="shared" si="33"/>
        <v>100</v>
      </c>
      <c r="Z327" s="100"/>
      <c r="AA327" s="137"/>
      <c r="AB327" s="137"/>
    </row>
    <row r="328" spans="1:28" s="24" customFormat="1" ht="15.75" outlineLevel="6">
      <c r="A328" s="54" t="s">
        <v>86</v>
      </c>
      <c r="B328" s="45" t="s">
        <v>20</v>
      </c>
      <c r="C328" s="45" t="s">
        <v>418</v>
      </c>
      <c r="D328" s="45" t="s">
        <v>87</v>
      </c>
      <c r="E328" s="45"/>
      <c r="F328" s="75">
        <v>2255.6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85">
        <v>2255.6</v>
      </c>
      <c r="Y328" s="92">
        <f t="shared" si="33"/>
        <v>100</v>
      </c>
      <c r="Z328" s="100"/>
      <c r="AA328" s="134"/>
      <c r="AB328" s="134"/>
    </row>
    <row r="329" spans="1:28" s="24" customFormat="1" ht="15.75" outlineLevel="6">
      <c r="A329" s="65" t="s">
        <v>43</v>
      </c>
      <c r="B329" s="30" t="s">
        <v>21</v>
      </c>
      <c r="C329" s="30" t="s">
        <v>257</v>
      </c>
      <c r="D329" s="30" t="s">
        <v>5</v>
      </c>
      <c r="E329" s="30"/>
      <c r="F329" s="78">
        <f>F330+F336+F372</f>
        <v>311407.36</v>
      </c>
      <c r="G329" s="10" t="e">
        <f>G337+#REF!+G388+#REF!+#REF!+#REF!+#REF!</f>
        <v>#REF!</v>
      </c>
      <c r="H329" s="10" t="e">
        <f>H337+#REF!+H388+#REF!+#REF!+#REF!+#REF!</f>
        <v>#REF!</v>
      </c>
      <c r="I329" s="10" t="e">
        <f>I337+#REF!+I388+#REF!+#REF!+#REF!+#REF!</f>
        <v>#REF!</v>
      </c>
      <c r="J329" s="10" t="e">
        <f>J337+#REF!+J388+#REF!+#REF!+#REF!+#REF!</f>
        <v>#REF!</v>
      </c>
      <c r="K329" s="10" t="e">
        <f>K337+#REF!+K388+#REF!+#REF!+#REF!+#REF!</f>
        <v>#REF!</v>
      </c>
      <c r="L329" s="10" t="e">
        <f>L337+#REF!+L388+#REF!+#REF!+#REF!+#REF!</f>
        <v>#REF!</v>
      </c>
      <c r="M329" s="10" t="e">
        <f>M337+#REF!+M388+#REF!+#REF!+#REF!+#REF!</f>
        <v>#REF!</v>
      </c>
      <c r="N329" s="10" t="e">
        <f>N337+#REF!+N388+#REF!+#REF!+#REF!+#REF!</f>
        <v>#REF!</v>
      </c>
      <c r="O329" s="10" t="e">
        <f>O337+#REF!+O388+#REF!+#REF!+#REF!+#REF!</f>
        <v>#REF!</v>
      </c>
      <c r="P329" s="10" t="e">
        <f>P337+#REF!+P388+#REF!+#REF!+#REF!+#REF!</f>
        <v>#REF!</v>
      </c>
      <c r="Q329" s="10" t="e">
        <f>Q337+#REF!+Q388+#REF!+#REF!+#REF!+#REF!</f>
        <v>#REF!</v>
      </c>
      <c r="R329" s="10" t="e">
        <f>R337+#REF!+R388+#REF!+#REF!+#REF!+#REF!</f>
        <v>#REF!</v>
      </c>
      <c r="S329" s="10" t="e">
        <f>S337+#REF!+S388+#REF!+#REF!+#REF!+#REF!</f>
        <v>#REF!</v>
      </c>
      <c r="T329" s="10" t="e">
        <f>T337+#REF!+T388+#REF!+#REF!+#REF!+#REF!</f>
        <v>#REF!</v>
      </c>
      <c r="U329" s="10" t="e">
        <f>U337+#REF!+U388+#REF!+#REF!+#REF!+#REF!</f>
        <v>#REF!</v>
      </c>
      <c r="V329" s="10" t="e">
        <f>V337+#REF!+V388+#REF!+#REF!+#REF!+#REF!</f>
        <v>#REF!</v>
      </c>
      <c r="X329" s="78">
        <f>X330+X336+X372</f>
        <v>307768.68999999994</v>
      </c>
      <c r="Y329" s="92">
        <f t="shared" si="33"/>
        <v>98.83154014086243</v>
      </c>
      <c r="Z329" s="100"/>
      <c r="AA329" s="137"/>
      <c r="AB329" s="137"/>
    </row>
    <row r="330" spans="1:28" s="24" customFormat="1" ht="31.5" outlineLevel="6">
      <c r="A330" s="22" t="s">
        <v>136</v>
      </c>
      <c r="B330" s="9" t="s">
        <v>21</v>
      </c>
      <c r="C330" s="9" t="s">
        <v>258</v>
      </c>
      <c r="D330" s="9" t="s">
        <v>5</v>
      </c>
      <c r="E330" s="9"/>
      <c r="F330" s="72">
        <f>F331</f>
        <v>735.206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X330" s="72">
        <f>X331</f>
        <v>735.206</v>
      </c>
      <c r="Y330" s="92">
        <f t="shared" si="33"/>
        <v>100</v>
      </c>
      <c r="Z330" s="100"/>
      <c r="AA330" s="137"/>
      <c r="AB330" s="137"/>
    </row>
    <row r="331" spans="1:28" s="24" customFormat="1" ht="31.5" outlineLevel="6">
      <c r="A331" s="22" t="s">
        <v>138</v>
      </c>
      <c r="B331" s="9" t="s">
        <v>21</v>
      </c>
      <c r="C331" s="9" t="s">
        <v>259</v>
      </c>
      <c r="D331" s="9" t="s">
        <v>5</v>
      </c>
      <c r="E331" s="9"/>
      <c r="F331" s="72">
        <f>F332+F334</f>
        <v>735.206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X331" s="72">
        <f>X332+X334</f>
        <v>735.206</v>
      </c>
      <c r="Y331" s="92">
        <f t="shared" si="33"/>
        <v>100</v>
      </c>
      <c r="Z331" s="100"/>
      <c r="AA331" s="137"/>
      <c r="AB331" s="137"/>
    </row>
    <row r="332" spans="1:28" s="24" customFormat="1" ht="18.75" customHeight="1" outlineLevel="6">
      <c r="A332" s="47" t="s">
        <v>431</v>
      </c>
      <c r="B332" s="19" t="s">
        <v>21</v>
      </c>
      <c r="C332" s="19" t="s">
        <v>430</v>
      </c>
      <c r="D332" s="19" t="s">
        <v>5</v>
      </c>
      <c r="E332" s="19"/>
      <c r="F332" s="73">
        <f>F333</f>
        <v>735.206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X332" s="73">
        <f>X333</f>
        <v>735.206</v>
      </c>
      <c r="Y332" s="92">
        <f t="shared" si="33"/>
        <v>100</v>
      </c>
      <c r="Z332" s="100"/>
      <c r="AA332" s="137"/>
      <c r="AB332" s="137"/>
    </row>
    <row r="333" spans="1:28" s="24" customFormat="1" ht="15.75" outlineLevel="6">
      <c r="A333" s="84" t="s">
        <v>86</v>
      </c>
      <c r="B333" s="83" t="s">
        <v>21</v>
      </c>
      <c r="C333" s="83" t="s">
        <v>430</v>
      </c>
      <c r="D333" s="83" t="s">
        <v>87</v>
      </c>
      <c r="E333" s="83"/>
      <c r="F333" s="85">
        <v>735.206</v>
      </c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100"/>
      <c r="X333" s="85">
        <v>735.206</v>
      </c>
      <c r="Y333" s="92">
        <f t="shared" si="33"/>
        <v>100</v>
      </c>
      <c r="Z333" s="100"/>
      <c r="AA333" s="134"/>
      <c r="AB333" s="134"/>
    </row>
    <row r="334" spans="1:28" s="24" customFormat="1" ht="15.75" outlineLevel="6">
      <c r="A334" s="47" t="s">
        <v>141</v>
      </c>
      <c r="B334" s="19" t="s">
        <v>21</v>
      </c>
      <c r="C334" s="19" t="s">
        <v>308</v>
      </c>
      <c r="D334" s="19" t="s">
        <v>5</v>
      </c>
      <c r="E334" s="19"/>
      <c r="F334" s="73">
        <f>F335</f>
        <v>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X334" s="73">
        <f>X335</f>
        <v>0</v>
      </c>
      <c r="Y334" s="92">
        <v>0</v>
      </c>
      <c r="Z334" s="100"/>
      <c r="AA334" s="137"/>
      <c r="AB334" s="137"/>
    </row>
    <row r="335" spans="1:28" s="24" customFormat="1" ht="47.25" outlineLevel="6">
      <c r="A335" s="84" t="s">
        <v>204</v>
      </c>
      <c r="B335" s="83" t="s">
        <v>21</v>
      </c>
      <c r="C335" s="83" t="s">
        <v>308</v>
      </c>
      <c r="D335" s="83" t="s">
        <v>85</v>
      </c>
      <c r="E335" s="83"/>
      <c r="F335" s="85">
        <v>0</v>
      </c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100"/>
      <c r="X335" s="85">
        <v>0</v>
      </c>
      <c r="Y335" s="92">
        <v>0</v>
      </c>
      <c r="Z335" s="100"/>
      <c r="AA335" s="137"/>
      <c r="AB335" s="137"/>
    </row>
    <row r="336" spans="1:28" s="24" customFormat="1" ht="15.75" outlineLevel="6">
      <c r="A336" s="62" t="s">
        <v>230</v>
      </c>
      <c r="B336" s="9" t="s">
        <v>21</v>
      </c>
      <c r="C336" s="9" t="s">
        <v>301</v>
      </c>
      <c r="D336" s="9" t="s">
        <v>5</v>
      </c>
      <c r="E336" s="9"/>
      <c r="F336" s="72">
        <f>F337</f>
        <v>310662.154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X336" s="72">
        <f>X337</f>
        <v>307023.48399999994</v>
      </c>
      <c r="Y336" s="92">
        <f t="shared" si="33"/>
        <v>98.82873727837475</v>
      </c>
      <c r="Z336" s="100"/>
      <c r="AA336" s="137"/>
      <c r="AB336" s="137"/>
    </row>
    <row r="337" spans="1:28" s="24" customFormat="1" ht="15.75" outlineLevel="6">
      <c r="A337" s="121" t="s">
        <v>163</v>
      </c>
      <c r="B337" s="9" t="s">
        <v>21</v>
      </c>
      <c r="C337" s="9" t="s">
        <v>309</v>
      </c>
      <c r="D337" s="9" t="s">
        <v>5</v>
      </c>
      <c r="E337" s="9"/>
      <c r="F337" s="141">
        <f>F338+F341+F345+F348+F351+F354+F357+F360+F363+F366+F369</f>
        <v>310662.154</v>
      </c>
      <c r="G337" s="13" t="e">
        <f>#REF!</f>
        <v>#REF!</v>
      </c>
      <c r="H337" s="13" t="e">
        <f>#REF!</f>
        <v>#REF!</v>
      </c>
      <c r="I337" s="13" t="e">
        <f>#REF!</f>
        <v>#REF!</v>
      </c>
      <c r="J337" s="13" t="e">
        <f>#REF!</f>
        <v>#REF!</v>
      </c>
      <c r="K337" s="13" t="e">
        <f>#REF!</f>
        <v>#REF!</v>
      </c>
      <c r="L337" s="13" t="e">
        <f>#REF!</f>
        <v>#REF!</v>
      </c>
      <c r="M337" s="13" t="e">
        <f>#REF!</f>
        <v>#REF!</v>
      </c>
      <c r="N337" s="13" t="e">
        <f>#REF!</f>
        <v>#REF!</v>
      </c>
      <c r="O337" s="13" t="e">
        <f>#REF!</f>
        <v>#REF!</v>
      </c>
      <c r="P337" s="13" t="e">
        <f>#REF!</f>
        <v>#REF!</v>
      </c>
      <c r="Q337" s="13" t="e">
        <f>#REF!</f>
        <v>#REF!</v>
      </c>
      <c r="R337" s="13" t="e">
        <f>#REF!</f>
        <v>#REF!</v>
      </c>
      <c r="S337" s="13" t="e">
        <f>#REF!</f>
        <v>#REF!</v>
      </c>
      <c r="T337" s="13" t="e">
        <f>#REF!</f>
        <v>#REF!</v>
      </c>
      <c r="U337" s="13" t="e">
        <f>#REF!</f>
        <v>#REF!</v>
      </c>
      <c r="V337" s="13" t="e">
        <f>#REF!</f>
        <v>#REF!</v>
      </c>
      <c r="X337" s="141">
        <f>X338+X341+X345+X348+X351+X354+X357+X360+X363+X366+X369</f>
        <v>307023.48399999994</v>
      </c>
      <c r="Y337" s="92">
        <f t="shared" si="33"/>
        <v>98.82873727837475</v>
      </c>
      <c r="Z337" s="100"/>
      <c r="AA337" s="137"/>
      <c r="AB337" s="137"/>
    </row>
    <row r="338" spans="1:28" s="24" customFormat="1" ht="31.5" outlineLevel="6">
      <c r="A338" s="47" t="s">
        <v>160</v>
      </c>
      <c r="B338" s="19" t="s">
        <v>21</v>
      </c>
      <c r="C338" s="19" t="s">
        <v>310</v>
      </c>
      <c r="D338" s="19" t="s">
        <v>5</v>
      </c>
      <c r="E338" s="19"/>
      <c r="F338" s="118">
        <f>F339</f>
        <v>58909.8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118">
        <f>X339</f>
        <v>58909.8</v>
      </c>
      <c r="Y338" s="92">
        <f t="shared" si="33"/>
        <v>100</v>
      </c>
      <c r="Z338" s="100"/>
      <c r="AA338" s="137"/>
      <c r="AB338" s="137"/>
    </row>
    <row r="339" spans="1:28" s="24" customFormat="1" ht="15.75" outlineLevel="6">
      <c r="A339" s="5" t="s">
        <v>121</v>
      </c>
      <c r="B339" s="6" t="s">
        <v>21</v>
      </c>
      <c r="C339" s="6" t="s">
        <v>310</v>
      </c>
      <c r="D339" s="6" t="s">
        <v>122</v>
      </c>
      <c r="E339" s="6"/>
      <c r="F339" s="142">
        <f>F340</f>
        <v>58909.8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142">
        <f>X340</f>
        <v>58909.8</v>
      </c>
      <c r="Y339" s="92">
        <f t="shared" si="33"/>
        <v>100</v>
      </c>
      <c r="Z339" s="100"/>
      <c r="AA339" s="137"/>
      <c r="AB339" s="137"/>
    </row>
    <row r="340" spans="1:28" s="24" customFormat="1" ht="47.25" outlineLevel="6">
      <c r="A340" s="52" t="s">
        <v>204</v>
      </c>
      <c r="B340" s="45" t="s">
        <v>21</v>
      </c>
      <c r="C340" s="45" t="s">
        <v>310</v>
      </c>
      <c r="D340" s="45" t="s">
        <v>85</v>
      </c>
      <c r="E340" s="45"/>
      <c r="F340" s="116">
        <v>58909.8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43">
        <v>58909.8</v>
      </c>
      <c r="Y340" s="92">
        <f t="shared" si="33"/>
        <v>100</v>
      </c>
      <c r="Z340" s="100"/>
      <c r="AA340" s="136"/>
      <c r="AB340" s="136"/>
    </row>
    <row r="341" spans="1:28" s="24" customFormat="1" ht="31.5" outlineLevel="6">
      <c r="A341" s="63" t="s">
        <v>201</v>
      </c>
      <c r="B341" s="19" t="s">
        <v>21</v>
      </c>
      <c r="C341" s="19" t="s">
        <v>353</v>
      </c>
      <c r="D341" s="19" t="s">
        <v>5</v>
      </c>
      <c r="E341" s="19"/>
      <c r="F341" s="144">
        <f>F342+F344</f>
        <v>172.206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145">
        <f>X342+X344</f>
        <v>172.206</v>
      </c>
      <c r="Y341" s="92">
        <f t="shared" si="33"/>
        <v>100</v>
      </c>
      <c r="Z341" s="100"/>
      <c r="AA341" s="137"/>
      <c r="AB341" s="137"/>
    </row>
    <row r="342" spans="1:28" s="24" customFormat="1" ht="15.75" outlineLevel="6">
      <c r="A342" s="5" t="s">
        <v>121</v>
      </c>
      <c r="B342" s="6" t="s">
        <v>21</v>
      </c>
      <c r="C342" s="6" t="s">
        <v>353</v>
      </c>
      <c r="D342" s="6" t="s">
        <v>122</v>
      </c>
      <c r="E342" s="6"/>
      <c r="F342" s="142">
        <f>F343</f>
        <v>142.206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42">
        <f>X343</f>
        <v>142.206</v>
      </c>
      <c r="Y342" s="92">
        <f t="shared" si="33"/>
        <v>100</v>
      </c>
      <c r="Z342" s="100"/>
      <c r="AA342" s="137"/>
      <c r="AB342" s="137"/>
    </row>
    <row r="343" spans="1:28" s="24" customFormat="1" ht="15.75" outlineLevel="6">
      <c r="A343" s="54" t="s">
        <v>86</v>
      </c>
      <c r="B343" s="45" t="s">
        <v>21</v>
      </c>
      <c r="C343" s="45" t="s">
        <v>353</v>
      </c>
      <c r="D343" s="45" t="s">
        <v>87</v>
      </c>
      <c r="E343" s="45"/>
      <c r="F343" s="143">
        <v>142.206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5">
        <v>142.206</v>
      </c>
      <c r="Y343" s="92">
        <f t="shared" si="33"/>
        <v>100</v>
      </c>
      <c r="Z343" s="100"/>
      <c r="AA343" s="136"/>
      <c r="AB343" s="136"/>
    </row>
    <row r="344" spans="1:28" s="24" customFormat="1" ht="15.75" outlineLevel="6">
      <c r="A344" s="54" t="s">
        <v>445</v>
      </c>
      <c r="B344" s="45" t="s">
        <v>21</v>
      </c>
      <c r="C344" s="45" t="s">
        <v>446</v>
      </c>
      <c r="D344" s="45" t="s">
        <v>87</v>
      </c>
      <c r="E344" s="45"/>
      <c r="F344" s="143">
        <v>30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5">
        <v>30</v>
      </c>
      <c r="Y344" s="92">
        <f t="shared" si="33"/>
        <v>100</v>
      </c>
      <c r="Z344" s="100"/>
      <c r="AA344" s="136"/>
      <c r="AB344" s="136"/>
    </row>
    <row r="345" spans="1:28" s="24" customFormat="1" ht="15.75" outlineLevel="6">
      <c r="A345" s="63" t="s">
        <v>248</v>
      </c>
      <c r="B345" s="19" t="s">
        <v>21</v>
      </c>
      <c r="C345" s="19" t="s">
        <v>311</v>
      </c>
      <c r="D345" s="19" t="s">
        <v>5</v>
      </c>
      <c r="E345" s="19"/>
      <c r="F345" s="79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79">
        <f>X346</f>
        <v>0</v>
      </c>
      <c r="Y345" s="92">
        <v>0</v>
      </c>
      <c r="Z345" s="100"/>
      <c r="AA345" s="137"/>
      <c r="AB345" s="137"/>
    </row>
    <row r="346" spans="1:28" s="24" customFormat="1" ht="15.75" outlineLevel="6">
      <c r="A346" s="5" t="s">
        <v>121</v>
      </c>
      <c r="B346" s="6" t="s">
        <v>21</v>
      </c>
      <c r="C346" s="6" t="s">
        <v>311</v>
      </c>
      <c r="D346" s="6" t="s">
        <v>122</v>
      </c>
      <c r="E346" s="6"/>
      <c r="F346" s="8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74">
        <f>X347</f>
        <v>0</v>
      </c>
      <c r="Y346" s="92">
        <v>0</v>
      </c>
      <c r="Z346" s="100"/>
      <c r="AA346" s="137"/>
      <c r="AB346" s="137"/>
    </row>
    <row r="347" spans="1:28" s="24" customFormat="1" ht="15.75" outlineLevel="6">
      <c r="A347" s="54" t="s">
        <v>86</v>
      </c>
      <c r="B347" s="45" t="s">
        <v>21</v>
      </c>
      <c r="C347" s="45" t="s">
        <v>311</v>
      </c>
      <c r="D347" s="45" t="s">
        <v>87</v>
      </c>
      <c r="E347" s="45"/>
      <c r="F347" s="81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5">
        <v>0</v>
      </c>
      <c r="Y347" s="92">
        <v>0</v>
      </c>
      <c r="Z347" s="100"/>
      <c r="AA347" s="137"/>
      <c r="AB347" s="137"/>
    </row>
    <row r="348" spans="1:28" s="24" customFormat="1" ht="31.5" outlineLevel="6">
      <c r="A348" s="47" t="s">
        <v>165</v>
      </c>
      <c r="B348" s="19" t="s">
        <v>21</v>
      </c>
      <c r="C348" s="19" t="s">
        <v>312</v>
      </c>
      <c r="D348" s="19" t="s">
        <v>5</v>
      </c>
      <c r="E348" s="19"/>
      <c r="F348" s="145">
        <f>F349</f>
        <v>5478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145">
        <f>X349</f>
        <v>5150.736</v>
      </c>
      <c r="Y348" s="92">
        <f aca="true" t="shared" si="38" ref="Y348:Y407">X348/F348*100</f>
        <v>94.02584884994523</v>
      </c>
      <c r="Z348" s="100"/>
      <c r="AA348" s="137"/>
      <c r="AB348" s="137"/>
    </row>
    <row r="349" spans="1:28" s="24" customFormat="1" ht="15.75" outlineLevel="6">
      <c r="A349" s="5" t="s">
        <v>121</v>
      </c>
      <c r="B349" s="6" t="s">
        <v>21</v>
      </c>
      <c r="C349" s="6" t="s">
        <v>312</v>
      </c>
      <c r="D349" s="6" t="s">
        <v>122</v>
      </c>
      <c r="E349" s="6"/>
      <c r="F349" s="142">
        <f>F350</f>
        <v>5478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142">
        <f>X350</f>
        <v>5150.736</v>
      </c>
      <c r="Y349" s="92">
        <f t="shared" si="38"/>
        <v>94.02584884994523</v>
      </c>
      <c r="Z349" s="100"/>
      <c r="AA349" s="137"/>
      <c r="AB349" s="137"/>
    </row>
    <row r="350" spans="1:28" s="24" customFormat="1" ht="47.25" outlineLevel="6">
      <c r="A350" s="52" t="s">
        <v>204</v>
      </c>
      <c r="B350" s="45" t="s">
        <v>21</v>
      </c>
      <c r="C350" s="45" t="s">
        <v>312</v>
      </c>
      <c r="D350" s="45" t="s">
        <v>85</v>
      </c>
      <c r="E350" s="45"/>
      <c r="F350" s="143">
        <v>5478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43">
        <v>5150.736</v>
      </c>
      <c r="Y350" s="92">
        <f t="shared" si="38"/>
        <v>94.02584884994523</v>
      </c>
      <c r="Z350" s="100"/>
      <c r="AA350" s="136"/>
      <c r="AB350" s="136"/>
    </row>
    <row r="351" spans="1:28" s="24" customFormat="1" ht="51" customHeight="1" outlineLevel="6">
      <c r="A351" s="53" t="s">
        <v>166</v>
      </c>
      <c r="B351" s="19" t="s">
        <v>21</v>
      </c>
      <c r="C351" s="19" t="s">
        <v>313</v>
      </c>
      <c r="D351" s="19" t="s">
        <v>5</v>
      </c>
      <c r="E351" s="19"/>
      <c r="F351" s="145">
        <f>F352</f>
        <v>231255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145">
        <f>X352</f>
        <v>231255</v>
      </c>
      <c r="Y351" s="92">
        <f t="shared" si="38"/>
        <v>100</v>
      </c>
      <c r="Z351" s="100"/>
      <c r="AA351" s="137"/>
      <c r="AB351" s="137"/>
    </row>
    <row r="352" spans="1:28" s="24" customFormat="1" ht="15.75" outlineLevel="6">
      <c r="A352" s="5" t="s">
        <v>121</v>
      </c>
      <c r="B352" s="6" t="s">
        <v>21</v>
      </c>
      <c r="C352" s="6" t="s">
        <v>313</v>
      </c>
      <c r="D352" s="6" t="s">
        <v>122</v>
      </c>
      <c r="E352" s="6"/>
      <c r="F352" s="142">
        <f>F353</f>
        <v>231255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142">
        <f>X353</f>
        <v>231255</v>
      </c>
      <c r="Y352" s="92">
        <f t="shared" si="38"/>
        <v>100</v>
      </c>
      <c r="Z352" s="100"/>
      <c r="AA352" s="137"/>
      <c r="AB352" s="137"/>
    </row>
    <row r="353" spans="1:28" s="24" customFormat="1" ht="47.25" outlineLevel="6">
      <c r="A353" s="52" t="s">
        <v>204</v>
      </c>
      <c r="B353" s="45" t="s">
        <v>21</v>
      </c>
      <c r="C353" s="45" t="s">
        <v>313</v>
      </c>
      <c r="D353" s="45" t="s">
        <v>85</v>
      </c>
      <c r="E353" s="45"/>
      <c r="F353" s="143">
        <v>231255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143">
        <v>231255</v>
      </c>
      <c r="Y353" s="92">
        <f t="shared" si="38"/>
        <v>100</v>
      </c>
      <c r="Z353" s="100"/>
      <c r="AA353" s="136"/>
      <c r="AB353" s="136"/>
    </row>
    <row r="354" spans="1:28" s="24" customFormat="1" ht="15.75" outlineLevel="6">
      <c r="A354" s="57" t="s">
        <v>421</v>
      </c>
      <c r="B354" s="19" t="s">
        <v>21</v>
      </c>
      <c r="C354" s="19" t="s">
        <v>420</v>
      </c>
      <c r="D354" s="19" t="s">
        <v>5</v>
      </c>
      <c r="E354" s="19"/>
      <c r="F354" s="146">
        <f>F355</f>
        <v>3600</v>
      </c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147"/>
      <c r="X354" s="146">
        <f>X355</f>
        <v>3600</v>
      </c>
      <c r="Y354" s="92">
        <f t="shared" si="38"/>
        <v>100</v>
      </c>
      <c r="Z354" s="100"/>
      <c r="AA354" s="137"/>
      <c r="AB354" s="137"/>
    </row>
    <row r="355" spans="1:28" s="24" customFormat="1" ht="15.75" outlineLevel="6">
      <c r="A355" s="5" t="s">
        <v>121</v>
      </c>
      <c r="B355" s="6" t="s">
        <v>21</v>
      </c>
      <c r="C355" s="6" t="s">
        <v>420</v>
      </c>
      <c r="D355" s="6" t="s">
        <v>122</v>
      </c>
      <c r="E355" s="6"/>
      <c r="F355" s="148">
        <f>F356</f>
        <v>3600</v>
      </c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147"/>
      <c r="X355" s="148">
        <f>X356</f>
        <v>3600</v>
      </c>
      <c r="Y355" s="92">
        <f t="shared" si="38"/>
        <v>100</v>
      </c>
      <c r="Z355" s="100"/>
      <c r="AA355" s="137"/>
      <c r="AB355" s="137"/>
    </row>
    <row r="356" spans="1:28" s="24" customFormat="1" ht="15.75" outlineLevel="6">
      <c r="A356" s="54" t="s">
        <v>86</v>
      </c>
      <c r="B356" s="45" t="s">
        <v>21</v>
      </c>
      <c r="C356" s="45" t="s">
        <v>420</v>
      </c>
      <c r="D356" s="45" t="s">
        <v>87</v>
      </c>
      <c r="E356" s="45"/>
      <c r="F356" s="149">
        <v>3600</v>
      </c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147"/>
      <c r="X356" s="150">
        <v>3600</v>
      </c>
      <c r="Y356" s="92">
        <f t="shared" si="38"/>
        <v>100</v>
      </c>
      <c r="Z356" s="100"/>
      <c r="AA356" s="136"/>
      <c r="AB356" s="136"/>
    </row>
    <row r="357" spans="1:28" s="24" customFormat="1" ht="17.25" customHeight="1" outlineLevel="6">
      <c r="A357" s="57" t="s">
        <v>423</v>
      </c>
      <c r="B357" s="19" t="s">
        <v>21</v>
      </c>
      <c r="C357" s="19" t="s">
        <v>422</v>
      </c>
      <c r="D357" s="19" t="s">
        <v>5</v>
      </c>
      <c r="E357" s="19"/>
      <c r="F357" s="146">
        <f>F358</f>
        <v>3600</v>
      </c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147"/>
      <c r="X357" s="146">
        <f>X358</f>
        <v>3600</v>
      </c>
      <c r="Y357" s="92">
        <f t="shared" si="38"/>
        <v>100</v>
      </c>
      <c r="Z357" s="100"/>
      <c r="AA357" s="137"/>
      <c r="AB357" s="137"/>
    </row>
    <row r="358" spans="1:28" s="24" customFormat="1" ht="15.75" outlineLevel="6">
      <c r="A358" s="5" t="s">
        <v>121</v>
      </c>
      <c r="B358" s="6" t="s">
        <v>21</v>
      </c>
      <c r="C358" s="6" t="s">
        <v>422</v>
      </c>
      <c r="D358" s="6" t="s">
        <v>122</v>
      </c>
      <c r="E358" s="6"/>
      <c r="F358" s="148">
        <f>F359</f>
        <v>3600</v>
      </c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147"/>
      <c r="X358" s="148">
        <f>X359</f>
        <v>3600</v>
      </c>
      <c r="Y358" s="92">
        <f t="shared" si="38"/>
        <v>100</v>
      </c>
      <c r="Z358" s="100"/>
      <c r="AA358" s="137"/>
      <c r="AB358" s="137"/>
    </row>
    <row r="359" spans="1:28" s="24" customFormat="1" ht="15.75" outlineLevel="6">
      <c r="A359" s="54" t="s">
        <v>86</v>
      </c>
      <c r="B359" s="45" t="s">
        <v>21</v>
      </c>
      <c r="C359" s="45" t="s">
        <v>422</v>
      </c>
      <c r="D359" s="45" t="s">
        <v>87</v>
      </c>
      <c r="E359" s="45"/>
      <c r="F359" s="149">
        <v>3600</v>
      </c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147"/>
      <c r="X359" s="150">
        <v>3600</v>
      </c>
      <c r="Y359" s="92">
        <f t="shared" si="38"/>
        <v>100</v>
      </c>
      <c r="Z359" s="100"/>
      <c r="AA359" s="136"/>
      <c r="AB359" s="136"/>
    </row>
    <row r="360" spans="1:28" s="24" customFormat="1" ht="47.25" outlineLevel="6">
      <c r="A360" s="57" t="s">
        <v>425</v>
      </c>
      <c r="B360" s="19" t="s">
        <v>21</v>
      </c>
      <c r="C360" s="19" t="s">
        <v>424</v>
      </c>
      <c r="D360" s="19" t="s">
        <v>5</v>
      </c>
      <c r="E360" s="19"/>
      <c r="F360" s="86">
        <f>F361</f>
        <v>1860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118">
        <f>X361</f>
        <v>1746.657</v>
      </c>
      <c r="Y360" s="92">
        <f t="shared" si="38"/>
        <v>93.90629032258065</v>
      </c>
      <c r="Z360" s="100"/>
      <c r="AA360" s="137"/>
      <c r="AB360" s="137"/>
    </row>
    <row r="361" spans="1:28" s="24" customFormat="1" ht="15.75" outlineLevel="6">
      <c r="A361" s="5" t="s">
        <v>121</v>
      </c>
      <c r="B361" s="6" t="s">
        <v>21</v>
      </c>
      <c r="C361" s="6" t="s">
        <v>424</v>
      </c>
      <c r="D361" s="6" t="s">
        <v>122</v>
      </c>
      <c r="E361" s="6"/>
      <c r="F361" s="87">
        <f>F362</f>
        <v>1860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117">
        <f>X362</f>
        <v>1746.657</v>
      </c>
      <c r="Y361" s="92">
        <f t="shared" si="38"/>
        <v>93.90629032258065</v>
      </c>
      <c r="Z361" s="100"/>
      <c r="AA361" s="137"/>
      <c r="AB361" s="137"/>
    </row>
    <row r="362" spans="1:28" s="24" customFormat="1" ht="15.75" outlineLevel="6">
      <c r="A362" s="54" t="s">
        <v>86</v>
      </c>
      <c r="B362" s="45" t="s">
        <v>21</v>
      </c>
      <c r="C362" s="45" t="s">
        <v>424</v>
      </c>
      <c r="D362" s="45" t="s">
        <v>87</v>
      </c>
      <c r="E362" s="45"/>
      <c r="F362" s="88">
        <v>1860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122">
        <v>1746.657</v>
      </c>
      <c r="Y362" s="92">
        <f t="shared" si="38"/>
        <v>93.90629032258065</v>
      </c>
      <c r="Z362" s="100"/>
      <c r="AA362" s="136"/>
      <c r="AB362" s="139"/>
    </row>
    <row r="363" spans="1:28" s="24" customFormat="1" ht="47.25" outlineLevel="6">
      <c r="A363" s="57" t="s">
        <v>427</v>
      </c>
      <c r="B363" s="19" t="s">
        <v>21</v>
      </c>
      <c r="C363" s="19" t="s">
        <v>426</v>
      </c>
      <c r="D363" s="19" t="s">
        <v>5</v>
      </c>
      <c r="E363" s="19"/>
      <c r="F363" s="86">
        <f>F364</f>
        <v>436.664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86">
        <f>X364</f>
        <v>436.664</v>
      </c>
      <c r="Y363" s="92">
        <f t="shared" si="38"/>
        <v>100</v>
      </c>
      <c r="Z363" s="100"/>
      <c r="AA363" s="137"/>
      <c r="AB363" s="137"/>
    </row>
    <row r="364" spans="1:28" s="24" customFormat="1" ht="15.75" outlineLevel="6">
      <c r="A364" s="5" t="s">
        <v>121</v>
      </c>
      <c r="B364" s="6" t="s">
        <v>21</v>
      </c>
      <c r="C364" s="6" t="s">
        <v>426</v>
      </c>
      <c r="D364" s="6" t="s">
        <v>122</v>
      </c>
      <c r="E364" s="6"/>
      <c r="F364" s="87">
        <f>F365</f>
        <v>436.664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7">
        <f>X365</f>
        <v>436.664</v>
      </c>
      <c r="Y364" s="92">
        <f t="shared" si="38"/>
        <v>100</v>
      </c>
      <c r="Z364" s="100"/>
      <c r="AA364" s="137"/>
      <c r="AB364" s="137"/>
    </row>
    <row r="365" spans="1:28" s="24" customFormat="1" ht="15.75" outlineLevel="6">
      <c r="A365" s="54" t="s">
        <v>86</v>
      </c>
      <c r="B365" s="45" t="s">
        <v>21</v>
      </c>
      <c r="C365" s="45" t="s">
        <v>426</v>
      </c>
      <c r="D365" s="45" t="s">
        <v>87</v>
      </c>
      <c r="E365" s="45"/>
      <c r="F365" s="88">
        <v>436.664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124">
        <v>436.664</v>
      </c>
      <c r="Y365" s="92">
        <f t="shared" si="38"/>
        <v>100</v>
      </c>
      <c r="Z365" s="100"/>
      <c r="AA365" s="136"/>
      <c r="AB365" s="136"/>
    </row>
    <row r="366" spans="1:28" s="24" customFormat="1" ht="47.25" outlineLevel="6">
      <c r="A366" s="53" t="s">
        <v>429</v>
      </c>
      <c r="B366" s="19" t="s">
        <v>21</v>
      </c>
      <c r="C366" s="19" t="s">
        <v>428</v>
      </c>
      <c r="D366" s="19" t="s">
        <v>5</v>
      </c>
      <c r="E366" s="19"/>
      <c r="F366" s="86">
        <f>F367</f>
        <v>430.484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18">
        <f>X367</f>
        <v>430.484</v>
      </c>
      <c r="Y366" s="92">
        <f t="shared" si="38"/>
        <v>100</v>
      </c>
      <c r="Z366" s="100"/>
      <c r="AA366" s="137"/>
      <c r="AB366" s="137"/>
    </row>
    <row r="367" spans="1:28" s="24" customFormat="1" ht="15.75" outlineLevel="6">
      <c r="A367" s="5" t="s">
        <v>121</v>
      </c>
      <c r="B367" s="6" t="s">
        <v>21</v>
      </c>
      <c r="C367" s="6" t="s">
        <v>428</v>
      </c>
      <c r="D367" s="6" t="s">
        <v>122</v>
      </c>
      <c r="E367" s="6"/>
      <c r="F367" s="87">
        <f>F368</f>
        <v>430.484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117">
        <f>X368</f>
        <v>430.484</v>
      </c>
      <c r="Y367" s="92">
        <f t="shared" si="38"/>
        <v>100</v>
      </c>
      <c r="Z367" s="100"/>
      <c r="AA367" s="137"/>
      <c r="AB367" s="137"/>
    </row>
    <row r="368" spans="1:28" s="24" customFormat="1" ht="15.75" outlineLevel="6">
      <c r="A368" s="54" t="s">
        <v>86</v>
      </c>
      <c r="B368" s="45" t="s">
        <v>21</v>
      </c>
      <c r="C368" s="45" t="s">
        <v>428</v>
      </c>
      <c r="D368" s="45" t="s">
        <v>87</v>
      </c>
      <c r="E368" s="45"/>
      <c r="F368" s="88">
        <v>430.484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122">
        <v>430.484</v>
      </c>
      <c r="Y368" s="92">
        <f t="shared" si="38"/>
        <v>100</v>
      </c>
      <c r="Z368" s="100"/>
      <c r="AA368" s="136"/>
      <c r="AB368" s="139"/>
    </row>
    <row r="369" spans="1:28" s="24" customFormat="1" ht="31.5" outlineLevel="6">
      <c r="A369" s="53" t="s">
        <v>380</v>
      </c>
      <c r="B369" s="19" t="s">
        <v>21</v>
      </c>
      <c r="C369" s="19" t="s">
        <v>379</v>
      </c>
      <c r="D369" s="19" t="s">
        <v>5</v>
      </c>
      <c r="E369" s="19"/>
      <c r="F369" s="86">
        <f>F370</f>
        <v>4920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118">
        <f>X370</f>
        <v>1721.937</v>
      </c>
      <c r="Y369" s="92">
        <f t="shared" si="38"/>
        <v>34.99871951219512</v>
      </c>
      <c r="Z369" s="100"/>
      <c r="AA369" s="137"/>
      <c r="AB369" s="137"/>
    </row>
    <row r="370" spans="1:28" s="24" customFormat="1" ht="15.75" outlineLevel="6">
      <c r="A370" s="5" t="s">
        <v>121</v>
      </c>
      <c r="B370" s="6" t="s">
        <v>21</v>
      </c>
      <c r="C370" s="6" t="s">
        <v>379</v>
      </c>
      <c r="D370" s="6" t="s">
        <v>122</v>
      </c>
      <c r="E370" s="6"/>
      <c r="F370" s="87">
        <f>F371</f>
        <v>4920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117">
        <f>X371</f>
        <v>1721.937</v>
      </c>
      <c r="Y370" s="92">
        <f t="shared" si="38"/>
        <v>34.99871951219512</v>
      </c>
      <c r="Z370" s="100"/>
      <c r="AA370" s="137"/>
      <c r="AB370" s="137"/>
    </row>
    <row r="371" spans="1:28" s="24" customFormat="1" ht="15.75" outlineLevel="6">
      <c r="A371" s="54" t="s">
        <v>86</v>
      </c>
      <c r="B371" s="45" t="s">
        <v>21</v>
      </c>
      <c r="C371" s="45" t="s">
        <v>379</v>
      </c>
      <c r="D371" s="45" t="s">
        <v>87</v>
      </c>
      <c r="E371" s="45"/>
      <c r="F371" s="88">
        <v>4920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122">
        <v>1721.937</v>
      </c>
      <c r="Y371" s="92">
        <f t="shared" si="38"/>
        <v>34.99871951219512</v>
      </c>
      <c r="Z371" s="100"/>
      <c r="AA371" s="136"/>
      <c r="AB371" s="139"/>
    </row>
    <row r="372" spans="1:28" s="24" customFormat="1" ht="31.5" outlineLevel="6">
      <c r="A372" s="62" t="s">
        <v>372</v>
      </c>
      <c r="B372" s="9" t="s">
        <v>21</v>
      </c>
      <c r="C372" s="9" t="s">
        <v>373</v>
      </c>
      <c r="D372" s="9" t="s">
        <v>5</v>
      </c>
      <c r="E372" s="9"/>
      <c r="F372" s="82">
        <f>F373</f>
        <v>10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2">
        <f>X373</f>
        <v>10</v>
      </c>
      <c r="Y372" s="92">
        <f t="shared" si="38"/>
        <v>100</v>
      </c>
      <c r="Z372" s="100"/>
      <c r="AA372" s="137"/>
      <c r="AB372" s="137"/>
    </row>
    <row r="373" spans="1:28" s="24" customFormat="1" ht="18.75" outlineLevel="6">
      <c r="A373" s="5" t="s">
        <v>121</v>
      </c>
      <c r="B373" s="6" t="s">
        <v>21</v>
      </c>
      <c r="C373" s="6" t="s">
        <v>375</v>
      </c>
      <c r="D373" s="6" t="s">
        <v>122</v>
      </c>
      <c r="E373" s="66"/>
      <c r="F373" s="80">
        <f>F374</f>
        <v>10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0">
        <f>X374</f>
        <v>10</v>
      </c>
      <c r="Y373" s="92">
        <f t="shared" si="38"/>
        <v>100</v>
      </c>
      <c r="Z373" s="100"/>
      <c r="AA373" s="137"/>
      <c r="AB373" s="137"/>
    </row>
    <row r="374" spans="1:28" s="24" customFormat="1" ht="18.75" outlineLevel="6">
      <c r="A374" s="54" t="s">
        <v>86</v>
      </c>
      <c r="B374" s="45" t="s">
        <v>21</v>
      </c>
      <c r="C374" s="45" t="s">
        <v>375</v>
      </c>
      <c r="D374" s="45" t="s">
        <v>87</v>
      </c>
      <c r="E374" s="67"/>
      <c r="F374" s="81">
        <v>10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123">
        <v>10</v>
      </c>
      <c r="Y374" s="92">
        <f t="shared" si="38"/>
        <v>100</v>
      </c>
      <c r="Z374" s="100"/>
      <c r="AA374" s="138"/>
      <c r="AB374" s="138"/>
    </row>
    <row r="375" spans="1:28" s="24" customFormat="1" ht="15.75" outlineLevel="6">
      <c r="A375" s="65" t="s">
        <v>432</v>
      </c>
      <c r="B375" s="30" t="s">
        <v>433</v>
      </c>
      <c r="C375" s="30" t="s">
        <v>257</v>
      </c>
      <c r="D375" s="30" t="s">
        <v>5</v>
      </c>
      <c r="E375" s="30"/>
      <c r="F375" s="78">
        <f>F376+F382+F388</f>
        <v>33802.7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78">
        <f>X376+X382+X388</f>
        <v>33578.001000000004</v>
      </c>
      <c r="Y375" s="92">
        <f t="shared" si="38"/>
        <v>99.33526315945178</v>
      </c>
      <c r="Z375" s="100"/>
      <c r="AA375" s="137"/>
      <c r="AB375" s="137"/>
    </row>
    <row r="376" spans="1:28" s="24" customFormat="1" ht="31.5" outlineLevel="6">
      <c r="A376" s="22" t="s">
        <v>136</v>
      </c>
      <c r="B376" s="9" t="s">
        <v>433</v>
      </c>
      <c r="C376" s="9" t="s">
        <v>258</v>
      </c>
      <c r="D376" s="9" t="s">
        <v>5</v>
      </c>
      <c r="E376" s="9"/>
      <c r="F376" s="72">
        <f>F377</f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X376" s="72">
        <f>X377</f>
        <v>0</v>
      </c>
      <c r="Y376" s="92">
        <v>0</v>
      </c>
      <c r="Z376" s="100"/>
      <c r="AA376" s="137"/>
      <c r="AB376" s="137"/>
    </row>
    <row r="377" spans="1:28" s="24" customFormat="1" ht="31.5" outlineLevel="6">
      <c r="A377" s="22" t="s">
        <v>138</v>
      </c>
      <c r="B377" s="9" t="s">
        <v>433</v>
      </c>
      <c r="C377" s="9" t="s">
        <v>259</v>
      </c>
      <c r="D377" s="9" t="s">
        <v>5</v>
      </c>
      <c r="E377" s="9"/>
      <c r="F377" s="72">
        <f>F378+F380</f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X377" s="72">
        <f>X378+X380</f>
        <v>0</v>
      </c>
      <c r="Y377" s="92">
        <v>0</v>
      </c>
      <c r="Z377" s="100"/>
      <c r="AA377" s="137"/>
      <c r="AB377" s="137"/>
    </row>
    <row r="378" spans="1:28" s="24" customFormat="1" ht="18.75" customHeight="1" outlineLevel="6">
      <c r="A378" s="47" t="s">
        <v>431</v>
      </c>
      <c r="B378" s="19" t="s">
        <v>433</v>
      </c>
      <c r="C378" s="19" t="s">
        <v>430</v>
      </c>
      <c r="D378" s="19" t="s">
        <v>5</v>
      </c>
      <c r="E378" s="19"/>
      <c r="F378" s="73">
        <f>F379</f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X378" s="73">
        <f>X379</f>
        <v>0</v>
      </c>
      <c r="Y378" s="92">
        <v>0</v>
      </c>
      <c r="Z378" s="100"/>
      <c r="AA378" s="137"/>
      <c r="AB378" s="137"/>
    </row>
    <row r="379" spans="1:28" s="24" customFormat="1" ht="15.75" outlineLevel="6">
      <c r="A379" s="84" t="s">
        <v>86</v>
      </c>
      <c r="B379" s="83" t="s">
        <v>433</v>
      </c>
      <c r="C379" s="83" t="s">
        <v>430</v>
      </c>
      <c r="D379" s="83" t="s">
        <v>87</v>
      </c>
      <c r="E379" s="83"/>
      <c r="F379" s="85">
        <v>0</v>
      </c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100"/>
      <c r="X379" s="85">
        <v>0</v>
      </c>
      <c r="Y379" s="92">
        <v>0</v>
      </c>
      <c r="Z379" s="100"/>
      <c r="AA379" s="137"/>
      <c r="AB379" s="137"/>
    </row>
    <row r="380" spans="1:28" s="24" customFormat="1" ht="15.75" outlineLevel="6">
      <c r="A380" s="47" t="s">
        <v>141</v>
      </c>
      <c r="B380" s="19" t="s">
        <v>433</v>
      </c>
      <c r="C380" s="19" t="s">
        <v>308</v>
      </c>
      <c r="D380" s="19" t="s">
        <v>5</v>
      </c>
      <c r="E380" s="19"/>
      <c r="F380" s="73">
        <f>F381</f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X380" s="73">
        <f>X381</f>
        <v>0</v>
      </c>
      <c r="Y380" s="92">
        <v>0</v>
      </c>
      <c r="Z380" s="100"/>
      <c r="AA380" s="137"/>
      <c r="AB380" s="137"/>
    </row>
    <row r="381" spans="1:28" s="24" customFormat="1" ht="47.25" outlineLevel="6">
      <c r="A381" s="84" t="s">
        <v>204</v>
      </c>
      <c r="B381" s="83" t="s">
        <v>433</v>
      </c>
      <c r="C381" s="83" t="s">
        <v>308</v>
      </c>
      <c r="D381" s="83" t="s">
        <v>85</v>
      </c>
      <c r="E381" s="83"/>
      <c r="F381" s="85">
        <v>0</v>
      </c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100"/>
      <c r="X381" s="85">
        <v>0</v>
      </c>
      <c r="Y381" s="92">
        <v>0</v>
      </c>
      <c r="Z381" s="100"/>
      <c r="AA381" s="137"/>
      <c r="AB381" s="137"/>
    </row>
    <row r="382" spans="1:28" s="24" customFormat="1" ht="15.75" outlineLevel="6">
      <c r="A382" s="62" t="s">
        <v>230</v>
      </c>
      <c r="B382" s="9" t="s">
        <v>433</v>
      </c>
      <c r="C382" s="9" t="s">
        <v>301</v>
      </c>
      <c r="D382" s="9" t="s">
        <v>5</v>
      </c>
      <c r="E382" s="9"/>
      <c r="F382" s="72">
        <f>F383</f>
        <v>20447.2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X382" s="72">
        <f>X383</f>
        <v>20447.2</v>
      </c>
      <c r="Y382" s="92">
        <f t="shared" si="38"/>
        <v>100</v>
      </c>
      <c r="Z382" s="100"/>
      <c r="AA382" s="137"/>
      <c r="AB382" s="137"/>
    </row>
    <row r="383" spans="1:28" s="24" customFormat="1" ht="31.5" outlineLevel="6">
      <c r="A383" s="62" t="s">
        <v>193</v>
      </c>
      <c r="B383" s="9" t="s">
        <v>433</v>
      </c>
      <c r="C383" s="9" t="s">
        <v>314</v>
      </c>
      <c r="D383" s="9" t="s">
        <v>5</v>
      </c>
      <c r="E383" s="9"/>
      <c r="F383" s="89">
        <f>F384</f>
        <v>20447.2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72">
        <f>X384</f>
        <v>20447.2</v>
      </c>
      <c r="Y383" s="92">
        <f t="shared" si="38"/>
        <v>100</v>
      </c>
      <c r="Z383" s="100"/>
      <c r="AA383" s="137"/>
      <c r="AB383" s="137"/>
    </row>
    <row r="384" spans="1:28" s="24" customFormat="1" ht="31.5" outlineLevel="6">
      <c r="A384" s="47" t="s">
        <v>194</v>
      </c>
      <c r="B384" s="19" t="s">
        <v>433</v>
      </c>
      <c r="C384" s="19" t="s">
        <v>315</v>
      </c>
      <c r="D384" s="19" t="s">
        <v>5</v>
      </c>
      <c r="E384" s="19"/>
      <c r="F384" s="86">
        <f>F385</f>
        <v>20447.2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86">
        <f>X385</f>
        <v>20447.2</v>
      </c>
      <c r="Y384" s="92">
        <f t="shared" si="38"/>
        <v>100</v>
      </c>
      <c r="Z384" s="100"/>
      <c r="AA384" s="137"/>
      <c r="AB384" s="137"/>
    </row>
    <row r="385" spans="1:28" s="24" customFormat="1" ht="15.75" outlineLevel="6">
      <c r="A385" s="5" t="s">
        <v>121</v>
      </c>
      <c r="B385" s="6" t="s">
        <v>433</v>
      </c>
      <c r="C385" s="6" t="s">
        <v>315</v>
      </c>
      <c r="D385" s="6" t="s">
        <v>122</v>
      </c>
      <c r="E385" s="6"/>
      <c r="F385" s="87">
        <f>F386+F387</f>
        <v>20447.2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7">
        <f>X386+X387</f>
        <v>20447.2</v>
      </c>
      <c r="Y385" s="92">
        <f t="shared" si="38"/>
        <v>100</v>
      </c>
      <c r="Z385" s="100"/>
      <c r="AA385" s="137"/>
      <c r="AB385" s="137"/>
    </row>
    <row r="386" spans="1:28" s="24" customFormat="1" ht="47.25" outlineLevel="6">
      <c r="A386" s="52" t="s">
        <v>204</v>
      </c>
      <c r="B386" s="45" t="s">
        <v>433</v>
      </c>
      <c r="C386" s="45" t="s">
        <v>315</v>
      </c>
      <c r="D386" s="45" t="s">
        <v>85</v>
      </c>
      <c r="E386" s="45"/>
      <c r="F386" s="88">
        <v>20447.2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5">
        <v>20447.2</v>
      </c>
      <c r="Y386" s="92">
        <f t="shared" si="38"/>
        <v>100</v>
      </c>
      <c r="Z386" s="100"/>
      <c r="AA386" s="136"/>
      <c r="AB386" s="136"/>
    </row>
    <row r="387" spans="1:28" s="24" customFormat="1" ht="15.75" outlineLevel="6">
      <c r="A387" s="54" t="s">
        <v>86</v>
      </c>
      <c r="B387" s="45" t="s">
        <v>433</v>
      </c>
      <c r="C387" s="45" t="s">
        <v>356</v>
      </c>
      <c r="D387" s="45" t="s">
        <v>87</v>
      </c>
      <c r="E387" s="45"/>
      <c r="F387" s="116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75">
        <v>0</v>
      </c>
      <c r="Y387" s="92">
        <v>0</v>
      </c>
      <c r="Z387" s="100"/>
      <c r="AA387" s="137"/>
      <c r="AB387" s="137"/>
    </row>
    <row r="388" spans="1:28" s="24" customFormat="1" ht="31.5" outlineLevel="6">
      <c r="A388" s="62" t="s">
        <v>205</v>
      </c>
      <c r="B388" s="9" t="s">
        <v>433</v>
      </c>
      <c r="C388" s="9" t="s">
        <v>316</v>
      </c>
      <c r="D388" s="9" t="s">
        <v>5</v>
      </c>
      <c r="E388" s="9"/>
      <c r="F388" s="89">
        <f>F389</f>
        <v>13355.5</v>
      </c>
      <c r="G388" s="13" t="e">
        <f aca="true" t="shared" si="39" ref="G388:V388">G389</f>
        <v>#REF!</v>
      </c>
      <c r="H388" s="13" t="e">
        <f t="shared" si="39"/>
        <v>#REF!</v>
      </c>
      <c r="I388" s="13" t="e">
        <f t="shared" si="39"/>
        <v>#REF!</v>
      </c>
      <c r="J388" s="13" t="e">
        <f t="shared" si="39"/>
        <v>#REF!</v>
      </c>
      <c r="K388" s="13" t="e">
        <f t="shared" si="39"/>
        <v>#REF!</v>
      </c>
      <c r="L388" s="13" t="e">
        <f t="shared" si="39"/>
        <v>#REF!</v>
      </c>
      <c r="M388" s="13" t="e">
        <f t="shared" si="39"/>
        <v>#REF!</v>
      </c>
      <c r="N388" s="13" t="e">
        <f t="shared" si="39"/>
        <v>#REF!</v>
      </c>
      <c r="O388" s="13" t="e">
        <f t="shared" si="39"/>
        <v>#REF!</v>
      </c>
      <c r="P388" s="13" t="e">
        <f t="shared" si="39"/>
        <v>#REF!</v>
      </c>
      <c r="Q388" s="13" t="e">
        <f t="shared" si="39"/>
        <v>#REF!</v>
      </c>
      <c r="R388" s="13" t="e">
        <f t="shared" si="39"/>
        <v>#REF!</v>
      </c>
      <c r="S388" s="13" t="e">
        <f t="shared" si="39"/>
        <v>#REF!</v>
      </c>
      <c r="T388" s="13" t="e">
        <f t="shared" si="39"/>
        <v>#REF!</v>
      </c>
      <c r="U388" s="13" t="e">
        <f t="shared" si="39"/>
        <v>#REF!</v>
      </c>
      <c r="V388" s="13" t="e">
        <f t="shared" si="39"/>
        <v>#REF!</v>
      </c>
      <c r="X388" s="89">
        <f>X389</f>
        <v>13130.801</v>
      </c>
      <c r="Y388" s="92">
        <f t="shared" si="38"/>
        <v>98.31755456553479</v>
      </c>
      <c r="Z388" s="100"/>
      <c r="AA388" s="137"/>
      <c r="AB388" s="137"/>
    </row>
    <row r="389" spans="1:28" s="24" customFormat="1" ht="31.5" outlineLevel="6">
      <c r="A389" s="63" t="s">
        <v>160</v>
      </c>
      <c r="B389" s="19" t="s">
        <v>433</v>
      </c>
      <c r="C389" s="19" t="s">
        <v>317</v>
      </c>
      <c r="D389" s="19" t="s">
        <v>5</v>
      </c>
      <c r="E389" s="68"/>
      <c r="F389" s="86">
        <f>F390</f>
        <v>13355.5</v>
      </c>
      <c r="G389" s="7" t="e">
        <f>#REF!</f>
        <v>#REF!</v>
      </c>
      <c r="H389" s="7" t="e">
        <f>#REF!</f>
        <v>#REF!</v>
      </c>
      <c r="I389" s="7" t="e">
        <f>#REF!</f>
        <v>#REF!</v>
      </c>
      <c r="J389" s="7" t="e">
        <f>#REF!</f>
        <v>#REF!</v>
      </c>
      <c r="K389" s="7" t="e">
        <f>#REF!</f>
        <v>#REF!</v>
      </c>
      <c r="L389" s="7" t="e">
        <f>#REF!</f>
        <v>#REF!</v>
      </c>
      <c r="M389" s="7" t="e">
        <f>#REF!</f>
        <v>#REF!</v>
      </c>
      <c r="N389" s="7" t="e">
        <f>#REF!</f>
        <v>#REF!</v>
      </c>
      <c r="O389" s="7" t="e">
        <f>#REF!</f>
        <v>#REF!</v>
      </c>
      <c r="P389" s="7" t="e">
        <f>#REF!</f>
        <v>#REF!</v>
      </c>
      <c r="Q389" s="7" t="e">
        <f>#REF!</f>
        <v>#REF!</v>
      </c>
      <c r="R389" s="7" t="e">
        <f>#REF!</f>
        <v>#REF!</v>
      </c>
      <c r="S389" s="7" t="e">
        <f>#REF!</f>
        <v>#REF!</v>
      </c>
      <c r="T389" s="7" t="e">
        <f>#REF!</f>
        <v>#REF!</v>
      </c>
      <c r="U389" s="7" t="e">
        <f>#REF!</f>
        <v>#REF!</v>
      </c>
      <c r="V389" s="7" t="e">
        <f>#REF!</f>
        <v>#REF!</v>
      </c>
      <c r="X389" s="86">
        <f>X390</f>
        <v>13130.801</v>
      </c>
      <c r="Y389" s="92">
        <f t="shared" si="38"/>
        <v>98.31755456553479</v>
      </c>
      <c r="Z389" s="100"/>
      <c r="AA389" s="137"/>
      <c r="AB389" s="137"/>
    </row>
    <row r="390" spans="1:28" s="24" customFormat="1" ht="18.75" outlineLevel="6">
      <c r="A390" s="5" t="s">
        <v>121</v>
      </c>
      <c r="B390" s="6" t="s">
        <v>433</v>
      </c>
      <c r="C390" s="6" t="s">
        <v>317</v>
      </c>
      <c r="D390" s="6" t="s">
        <v>376</v>
      </c>
      <c r="E390" s="66"/>
      <c r="F390" s="87">
        <f>F391+F392</f>
        <v>13355.5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13130.801</v>
      </c>
      <c r="Y390" s="92">
        <f t="shared" si="38"/>
        <v>98.31755456553479</v>
      </c>
      <c r="Z390" s="100"/>
      <c r="AA390" s="137"/>
      <c r="AB390" s="137"/>
    </row>
    <row r="391" spans="1:28" s="24" customFormat="1" ht="47.25" outlineLevel="6">
      <c r="A391" s="54" t="s">
        <v>204</v>
      </c>
      <c r="B391" s="45" t="s">
        <v>433</v>
      </c>
      <c r="C391" s="45" t="s">
        <v>317</v>
      </c>
      <c r="D391" s="45" t="s">
        <v>85</v>
      </c>
      <c r="E391" s="67"/>
      <c r="F391" s="88">
        <v>13355.5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5">
        <v>13130.801</v>
      </c>
      <c r="Y391" s="92">
        <f t="shared" si="38"/>
        <v>98.31755456553479</v>
      </c>
      <c r="Z391" s="100"/>
      <c r="AA391" s="134"/>
      <c r="AB391" s="134"/>
    </row>
    <row r="392" spans="1:28" s="24" customFormat="1" ht="18.75" outlineLevel="6">
      <c r="A392" s="54" t="s">
        <v>86</v>
      </c>
      <c r="B392" s="45" t="s">
        <v>433</v>
      </c>
      <c r="C392" s="45" t="s">
        <v>355</v>
      </c>
      <c r="D392" s="45" t="s">
        <v>87</v>
      </c>
      <c r="E392" s="67"/>
      <c r="F392" s="116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116">
        <v>0</v>
      </c>
      <c r="Y392" s="92">
        <v>0</v>
      </c>
      <c r="Z392" s="100"/>
      <c r="AA392" s="137"/>
      <c r="AB392" s="137"/>
    </row>
    <row r="393" spans="1:28" s="24" customFormat="1" ht="31.5" outlineLevel="6">
      <c r="A393" s="65" t="s">
        <v>67</v>
      </c>
      <c r="B393" s="30" t="s">
        <v>66</v>
      </c>
      <c r="C393" s="30" t="s">
        <v>257</v>
      </c>
      <c r="D393" s="30" t="s">
        <v>5</v>
      </c>
      <c r="E393" s="30"/>
      <c r="F393" s="78">
        <f>F394</f>
        <v>32.1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78">
        <f>X394</f>
        <v>32.1</v>
      </c>
      <c r="Y393" s="92">
        <f t="shared" si="38"/>
        <v>100</v>
      </c>
      <c r="Z393" s="100"/>
      <c r="AA393" s="137"/>
      <c r="AB393" s="137"/>
    </row>
    <row r="394" spans="1:28" s="24" customFormat="1" ht="15.75" outlineLevel="6">
      <c r="A394" s="8" t="s">
        <v>232</v>
      </c>
      <c r="B394" s="9" t="s">
        <v>66</v>
      </c>
      <c r="C394" s="9" t="s">
        <v>318</v>
      </c>
      <c r="D394" s="9" t="s">
        <v>5</v>
      </c>
      <c r="E394" s="9"/>
      <c r="F394" s="72">
        <f>F395</f>
        <v>32.1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72">
        <f>X395</f>
        <v>32.1</v>
      </c>
      <c r="Y394" s="92">
        <f t="shared" si="38"/>
        <v>100</v>
      </c>
      <c r="Z394" s="100"/>
      <c r="AA394" s="137"/>
      <c r="AB394" s="137"/>
    </row>
    <row r="395" spans="1:28" s="24" customFormat="1" ht="34.5" customHeight="1" outlineLevel="6">
      <c r="A395" s="57" t="s">
        <v>167</v>
      </c>
      <c r="B395" s="19" t="s">
        <v>66</v>
      </c>
      <c r="C395" s="19" t="s">
        <v>319</v>
      </c>
      <c r="D395" s="19" t="s">
        <v>5</v>
      </c>
      <c r="E395" s="19"/>
      <c r="F395" s="73">
        <f>F396</f>
        <v>32.1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73">
        <f>X396</f>
        <v>32.1</v>
      </c>
      <c r="Y395" s="92">
        <f t="shared" si="38"/>
        <v>100</v>
      </c>
      <c r="Z395" s="100"/>
      <c r="AA395" s="137"/>
      <c r="AB395" s="137"/>
    </row>
    <row r="396" spans="1:28" s="24" customFormat="1" ht="15.75" outlineLevel="6">
      <c r="A396" s="5" t="s">
        <v>95</v>
      </c>
      <c r="B396" s="6" t="s">
        <v>66</v>
      </c>
      <c r="C396" s="6" t="s">
        <v>319</v>
      </c>
      <c r="D396" s="6" t="s">
        <v>96</v>
      </c>
      <c r="E396" s="6"/>
      <c r="F396" s="74">
        <f>F397</f>
        <v>32.1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4">
        <f>X397</f>
        <v>32.1</v>
      </c>
      <c r="Y396" s="92">
        <f t="shared" si="38"/>
        <v>100</v>
      </c>
      <c r="Z396" s="100"/>
      <c r="AA396" s="137"/>
      <c r="AB396" s="137"/>
    </row>
    <row r="397" spans="1:28" s="24" customFormat="1" ht="31.5" outlineLevel="6">
      <c r="A397" s="44" t="s">
        <v>99</v>
      </c>
      <c r="B397" s="45" t="s">
        <v>66</v>
      </c>
      <c r="C397" s="45" t="s">
        <v>319</v>
      </c>
      <c r="D397" s="45" t="s">
        <v>100</v>
      </c>
      <c r="E397" s="45"/>
      <c r="F397" s="75">
        <v>32.1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5">
        <v>32.1</v>
      </c>
      <c r="Y397" s="92">
        <f t="shared" si="38"/>
        <v>100</v>
      </c>
      <c r="Z397" s="100"/>
      <c r="AA397" s="134"/>
      <c r="AB397" s="134"/>
    </row>
    <row r="398" spans="1:28" s="24" customFormat="1" ht="18.75" customHeight="1" outlineLevel="6">
      <c r="A398" s="65" t="s">
        <v>45</v>
      </c>
      <c r="B398" s="30" t="s">
        <v>22</v>
      </c>
      <c r="C398" s="30" t="s">
        <v>257</v>
      </c>
      <c r="D398" s="30" t="s">
        <v>5</v>
      </c>
      <c r="E398" s="30"/>
      <c r="F398" s="78">
        <f>F399</f>
        <v>4361.225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#REF!</f>
        <v>#REF!</v>
      </c>
      <c r="M398" s="10" t="e">
        <f>#REF!</f>
        <v>#REF!</v>
      </c>
      <c r="N398" s="10" t="e">
        <f>#REF!</f>
        <v>#REF!</v>
      </c>
      <c r="O398" s="10" t="e">
        <f>#REF!</f>
        <v>#REF!</v>
      </c>
      <c r="P398" s="10" t="e">
        <f>#REF!</f>
        <v>#REF!</v>
      </c>
      <c r="Q398" s="10" t="e">
        <f>#REF!</f>
        <v>#REF!</v>
      </c>
      <c r="R398" s="10" t="e">
        <f>#REF!</f>
        <v>#REF!</v>
      </c>
      <c r="S398" s="10" t="e">
        <f>#REF!</f>
        <v>#REF!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X398" s="78">
        <f>X399</f>
        <v>4313.869</v>
      </c>
      <c r="Y398" s="92">
        <f t="shared" si="38"/>
        <v>98.9141582926815</v>
      </c>
      <c r="Z398" s="100"/>
      <c r="AA398" s="137"/>
      <c r="AB398" s="137"/>
    </row>
    <row r="399" spans="1:28" s="24" customFormat="1" ht="15.75" outlineLevel="6">
      <c r="A399" s="8" t="s">
        <v>233</v>
      </c>
      <c r="B399" s="9" t="s">
        <v>22</v>
      </c>
      <c r="C399" s="9" t="s">
        <v>301</v>
      </c>
      <c r="D399" s="9" t="s">
        <v>5</v>
      </c>
      <c r="E399" s="9"/>
      <c r="F399" s="72">
        <f>F400+F412</f>
        <v>4361.225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72">
        <f>X400+X412</f>
        <v>4313.869</v>
      </c>
      <c r="Y399" s="97">
        <f t="shared" si="38"/>
        <v>98.9141582926815</v>
      </c>
      <c r="Z399" s="100"/>
      <c r="AA399" s="137"/>
      <c r="AB399" s="137"/>
    </row>
    <row r="400" spans="1:28" s="24" customFormat="1" ht="15.75" outlineLevel="6">
      <c r="A400" s="55" t="s">
        <v>123</v>
      </c>
      <c r="B400" s="19" t="s">
        <v>22</v>
      </c>
      <c r="C400" s="19" t="s">
        <v>309</v>
      </c>
      <c r="D400" s="19" t="s">
        <v>5</v>
      </c>
      <c r="E400" s="19"/>
      <c r="F400" s="73">
        <f>F401+F404+F407</f>
        <v>4070.665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73">
        <f>X401+X404+X407</f>
        <v>4070.665</v>
      </c>
      <c r="Y400" s="92">
        <f t="shared" si="38"/>
        <v>100</v>
      </c>
      <c r="Z400" s="100"/>
      <c r="AA400" s="137"/>
      <c r="AB400" s="137"/>
    </row>
    <row r="401" spans="1:28" s="24" customFormat="1" ht="31.5" outlineLevel="6">
      <c r="A401" s="55" t="s">
        <v>168</v>
      </c>
      <c r="B401" s="19" t="s">
        <v>22</v>
      </c>
      <c r="C401" s="19" t="s">
        <v>320</v>
      </c>
      <c r="D401" s="19" t="s">
        <v>5</v>
      </c>
      <c r="E401" s="19"/>
      <c r="F401" s="73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3">
        <f>X402</f>
        <v>0</v>
      </c>
      <c r="Y401" s="92">
        <v>0</v>
      </c>
      <c r="Z401" s="100"/>
      <c r="AA401" s="137"/>
      <c r="AB401" s="137"/>
    </row>
    <row r="402" spans="1:28" s="24" customFormat="1" ht="15.75" outlineLevel="6">
      <c r="A402" s="5" t="s">
        <v>95</v>
      </c>
      <c r="B402" s="6" t="s">
        <v>22</v>
      </c>
      <c r="C402" s="6" t="s">
        <v>320</v>
      </c>
      <c r="D402" s="6" t="s">
        <v>96</v>
      </c>
      <c r="E402" s="6"/>
      <c r="F402" s="74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74">
        <f>X403</f>
        <v>0</v>
      </c>
      <c r="Y402" s="92">
        <v>0</v>
      </c>
      <c r="Z402" s="100"/>
      <c r="AA402" s="137"/>
      <c r="AB402" s="137"/>
    </row>
    <row r="403" spans="1:28" s="24" customFormat="1" ht="31.5" outlineLevel="6">
      <c r="A403" s="44" t="s">
        <v>99</v>
      </c>
      <c r="B403" s="45" t="s">
        <v>22</v>
      </c>
      <c r="C403" s="45" t="s">
        <v>320</v>
      </c>
      <c r="D403" s="45" t="s">
        <v>100</v>
      </c>
      <c r="E403" s="45"/>
      <c r="F403" s="75"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75">
        <v>0</v>
      </c>
      <c r="Y403" s="92">
        <v>0</v>
      </c>
      <c r="Z403" s="100"/>
      <c r="AA403" s="137"/>
      <c r="AB403" s="137"/>
    </row>
    <row r="404" spans="1:28" s="24" customFormat="1" ht="33.75" customHeight="1" outlineLevel="6">
      <c r="A404" s="55" t="s">
        <v>169</v>
      </c>
      <c r="B404" s="19" t="s">
        <v>22</v>
      </c>
      <c r="C404" s="19" t="s">
        <v>321</v>
      </c>
      <c r="D404" s="19" t="s">
        <v>5</v>
      </c>
      <c r="E404" s="19"/>
      <c r="F404" s="73">
        <f>F405</f>
        <v>895.225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20">
        <f>X405</f>
        <v>895.225</v>
      </c>
      <c r="Y404" s="92">
        <f t="shared" si="38"/>
        <v>100</v>
      </c>
      <c r="Z404" s="100"/>
      <c r="AA404" s="137"/>
      <c r="AB404" s="137"/>
    </row>
    <row r="405" spans="1:28" s="24" customFormat="1" ht="15.75" outlineLevel="6">
      <c r="A405" s="5" t="s">
        <v>121</v>
      </c>
      <c r="B405" s="6" t="s">
        <v>22</v>
      </c>
      <c r="C405" s="6" t="s">
        <v>321</v>
      </c>
      <c r="D405" s="6" t="s">
        <v>122</v>
      </c>
      <c r="E405" s="6"/>
      <c r="F405" s="74">
        <f>F406</f>
        <v>895.225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">
        <f>X406</f>
        <v>895.225</v>
      </c>
      <c r="Y405" s="92">
        <f t="shared" si="38"/>
        <v>100</v>
      </c>
      <c r="Z405" s="100"/>
      <c r="AA405" s="137"/>
      <c r="AB405" s="137"/>
    </row>
    <row r="406" spans="1:28" s="24" customFormat="1" ht="15.75" outlineLevel="6">
      <c r="A406" s="54" t="s">
        <v>86</v>
      </c>
      <c r="B406" s="45" t="s">
        <v>22</v>
      </c>
      <c r="C406" s="45" t="s">
        <v>321</v>
      </c>
      <c r="D406" s="45" t="s">
        <v>87</v>
      </c>
      <c r="E406" s="45"/>
      <c r="F406" s="75">
        <v>895.225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85">
        <v>895.225</v>
      </c>
      <c r="Y406" s="92">
        <f t="shared" si="38"/>
        <v>100</v>
      </c>
      <c r="Z406" s="100"/>
      <c r="AA406" s="138"/>
      <c r="AB406" s="138"/>
    </row>
    <row r="407" spans="1:28" s="24" customFormat="1" ht="15.75" outlineLevel="6">
      <c r="A407" s="57" t="s">
        <v>170</v>
      </c>
      <c r="B407" s="19" t="s">
        <v>22</v>
      </c>
      <c r="C407" s="19" t="s">
        <v>322</v>
      </c>
      <c r="D407" s="19" t="s">
        <v>5</v>
      </c>
      <c r="E407" s="19"/>
      <c r="F407" s="73">
        <f>F408+F410</f>
        <v>3175.44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20">
        <f>X408+X410</f>
        <v>3175.44</v>
      </c>
      <c r="Y407" s="92">
        <f t="shared" si="38"/>
        <v>100</v>
      </c>
      <c r="Z407" s="100"/>
      <c r="AA407" s="137"/>
      <c r="AB407" s="137"/>
    </row>
    <row r="408" spans="1:28" s="24" customFormat="1" ht="15.75" outlineLevel="6">
      <c r="A408" s="5" t="s">
        <v>95</v>
      </c>
      <c r="B408" s="6" t="s">
        <v>22</v>
      </c>
      <c r="C408" s="6" t="s">
        <v>322</v>
      </c>
      <c r="D408" s="6" t="s">
        <v>96</v>
      </c>
      <c r="E408" s="6"/>
      <c r="F408" s="74">
        <f>F409</f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74">
        <f>X409</f>
        <v>0</v>
      </c>
      <c r="Y408" s="92">
        <v>0</v>
      </c>
      <c r="Z408" s="100"/>
      <c r="AA408" s="137"/>
      <c r="AB408" s="137"/>
    </row>
    <row r="409" spans="1:28" s="24" customFormat="1" ht="31.5" outlineLevel="6">
      <c r="A409" s="44" t="s">
        <v>99</v>
      </c>
      <c r="B409" s="45" t="s">
        <v>22</v>
      </c>
      <c r="C409" s="45" t="s">
        <v>322</v>
      </c>
      <c r="D409" s="45" t="s">
        <v>100</v>
      </c>
      <c r="E409" s="45"/>
      <c r="F409" s="75">
        <v>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75">
        <v>0</v>
      </c>
      <c r="Y409" s="92">
        <v>0</v>
      </c>
      <c r="Z409" s="100"/>
      <c r="AA409" s="137"/>
      <c r="AB409" s="137"/>
    </row>
    <row r="410" spans="1:28" s="24" customFormat="1" ht="15.75" outlineLevel="6">
      <c r="A410" s="5" t="s">
        <v>121</v>
      </c>
      <c r="B410" s="6" t="s">
        <v>22</v>
      </c>
      <c r="C410" s="6" t="s">
        <v>322</v>
      </c>
      <c r="D410" s="6" t="s">
        <v>122</v>
      </c>
      <c r="E410" s="6"/>
      <c r="F410" s="74">
        <f>F411</f>
        <v>3175.44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74">
        <f>X411</f>
        <v>3175.44</v>
      </c>
      <c r="Y410" s="92">
        <f aca="true" t="shared" si="40" ref="Y410:Y473">X410/F410*100</f>
        <v>100</v>
      </c>
      <c r="Z410" s="100"/>
      <c r="AA410" s="137"/>
      <c r="AB410" s="137"/>
    </row>
    <row r="411" spans="1:28" s="24" customFormat="1" ht="47.25" outlineLevel="6">
      <c r="A411" s="52" t="s">
        <v>204</v>
      </c>
      <c r="B411" s="45" t="s">
        <v>22</v>
      </c>
      <c r="C411" s="45" t="s">
        <v>322</v>
      </c>
      <c r="D411" s="45" t="s">
        <v>85</v>
      </c>
      <c r="E411" s="45"/>
      <c r="F411" s="75">
        <v>3175.44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85">
        <v>3175.44</v>
      </c>
      <c r="Y411" s="92">
        <f t="shared" si="40"/>
        <v>100</v>
      </c>
      <c r="Z411" s="100"/>
      <c r="AA411" s="136"/>
      <c r="AB411" s="136"/>
    </row>
    <row r="412" spans="1:28" s="24" customFormat="1" ht="31.5" outlineLevel="6">
      <c r="A412" s="77" t="s">
        <v>171</v>
      </c>
      <c r="B412" s="19" t="s">
        <v>22</v>
      </c>
      <c r="C412" s="19" t="s">
        <v>324</v>
      </c>
      <c r="D412" s="19" t="s">
        <v>5</v>
      </c>
      <c r="E412" s="19"/>
      <c r="F412" s="73">
        <f>F413</f>
        <v>290.56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73">
        <f>X413</f>
        <v>243.204</v>
      </c>
      <c r="Y412" s="92">
        <f t="shared" si="40"/>
        <v>83.70181718061674</v>
      </c>
      <c r="Z412" s="100"/>
      <c r="AA412" s="137"/>
      <c r="AB412" s="137"/>
    </row>
    <row r="413" spans="1:28" s="24" customFormat="1" ht="15.75" outlineLevel="6">
      <c r="A413" s="5" t="s">
        <v>127</v>
      </c>
      <c r="B413" s="6" t="s">
        <v>22</v>
      </c>
      <c r="C413" s="6" t="s">
        <v>323</v>
      </c>
      <c r="D413" s="6" t="s">
        <v>125</v>
      </c>
      <c r="E413" s="6"/>
      <c r="F413" s="74">
        <f>F414</f>
        <v>290.56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74">
        <f>X414</f>
        <v>243.204</v>
      </c>
      <c r="Y413" s="92">
        <f t="shared" si="40"/>
        <v>83.70181718061674</v>
      </c>
      <c r="Z413" s="100"/>
      <c r="AA413" s="137"/>
      <c r="AB413" s="137"/>
    </row>
    <row r="414" spans="1:28" s="24" customFormat="1" ht="31.5" outlineLevel="6">
      <c r="A414" s="44" t="s">
        <v>128</v>
      </c>
      <c r="B414" s="45" t="s">
        <v>22</v>
      </c>
      <c r="C414" s="45" t="s">
        <v>323</v>
      </c>
      <c r="D414" s="45" t="s">
        <v>126</v>
      </c>
      <c r="E414" s="45"/>
      <c r="F414" s="75">
        <v>290.56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5">
        <v>243.204</v>
      </c>
      <c r="Y414" s="92">
        <f t="shared" si="40"/>
        <v>83.70181718061674</v>
      </c>
      <c r="Z414" s="100"/>
      <c r="AA414" s="136"/>
      <c r="AB414" s="136"/>
    </row>
    <row r="415" spans="1:28" s="24" customFormat="1" ht="15.75" outlineLevel="6">
      <c r="A415" s="65" t="s">
        <v>37</v>
      </c>
      <c r="B415" s="30" t="s">
        <v>13</v>
      </c>
      <c r="C415" s="30" t="s">
        <v>257</v>
      </c>
      <c r="D415" s="30" t="s">
        <v>5</v>
      </c>
      <c r="E415" s="30"/>
      <c r="F415" s="78">
        <f>F416+F427</f>
        <v>14745.055000000002</v>
      </c>
      <c r="G415" s="10">
        <f aca="true" t="shared" si="41" ref="G415:V415">G417+G427</f>
        <v>0</v>
      </c>
      <c r="H415" s="10">
        <f t="shared" si="41"/>
        <v>0</v>
      </c>
      <c r="I415" s="10">
        <f t="shared" si="41"/>
        <v>0</v>
      </c>
      <c r="J415" s="10">
        <f t="shared" si="41"/>
        <v>0</v>
      </c>
      <c r="K415" s="10">
        <f t="shared" si="41"/>
        <v>0</v>
      </c>
      <c r="L415" s="10">
        <f t="shared" si="41"/>
        <v>0</v>
      </c>
      <c r="M415" s="10">
        <f t="shared" si="41"/>
        <v>0</v>
      </c>
      <c r="N415" s="10">
        <f t="shared" si="41"/>
        <v>0</v>
      </c>
      <c r="O415" s="10">
        <f t="shared" si="41"/>
        <v>0</v>
      </c>
      <c r="P415" s="10">
        <f t="shared" si="41"/>
        <v>0</v>
      </c>
      <c r="Q415" s="10">
        <f t="shared" si="41"/>
        <v>0</v>
      </c>
      <c r="R415" s="10">
        <f t="shared" si="41"/>
        <v>0</v>
      </c>
      <c r="S415" s="10">
        <f t="shared" si="41"/>
        <v>0</v>
      </c>
      <c r="T415" s="10">
        <f t="shared" si="41"/>
        <v>0</v>
      </c>
      <c r="U415" s="10">
        <f t="shared" si="41"/>
        <v>0</v>
      </c>
      <c r="V415" s="10">
        <f t="shared" si="41"/>
        <v>0</v>
      </c>
      <c r="X415" s="78">
        <f>X416+X427</f>
        <v>14405.588</v>
      </c>
      <c r="Y415" s="92">
        <f t="shared" si="40"/>
        <v>97.69775697683052</v>
      </c>
      <c r="Z415" s="100"/>
      <c r="AA415" s="137"/>
      <c r="AB415" s="137"/>
    </row>
    <row r="416" spans="1:28" s="24" customFormat="1" ht="31.5" outlineLevel="6">
      <c r="A416" s="22" t="s">
        <v>136</v>
      </c>
      <c r="B416" s="9" t="s">
        <v>13</v>
      </c>
      <c r="C416" s="9" t="s">
        <v>258</v>
      </c>
      <c r="D416" s="9" t="s">
        <v>5</v>
      </c>
      <c r="E416" s="9"/>
      <c r="F416" s="72">
        <f>F417</f>
        <v>1626.062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X416" s="72">
        <f>X417</f>
        <v>1585.2819999999997</v>
      </c>
      <c r="Y416" s="92">
        <f t="shared" si="40"/>
        <v>97.49210054721159</v>
      </c>
      <c r="Z416" s="100"/>
      <c r="AA416" s="137"/>
      <c r="AB416" s="137"/>
    </row>
    <row r="417" spans="1:28" s="24" customFormat="1" ht="36" customHeight="1" outlineLevel="6">
      <c r="A417" s="22" t="s">
        <v>138</v>
      </c>
      <c r="B417" s="9" t="s">
        <v>13</v>
      </c>
      <c r="C417" s="9" t="s">
        <v>259</v>
      </c>
      <c r="D417" s="9" t="s">
        <v>5</v>
      </c>
      <c r="E417" s="9"/>
      <c r="F417" s="72">
        <f>F418+F425</f>
        <v>1626.062</v>
      </c>
      <c r="G417" s="10">
        <f aca="true" t="shared" si="42" ref="G417:V417">G418</f>
        <v>0</v>
      </c>
      <c r="H417" s="10">
        <f t="shared" si="42"/>
        <v>0</v>
      </c>
      <c r="I417" s="10">
        <f t="shared" si="42"/>
        <v>0</v>
      </c>
      <c r="J417" s="10">
        <f t="shared" si="42"/>
        <v>0</v>
      </c>
      <c r="K417" s="10">
        <f t="shared" si="42"/>
        <v>0</v>
      </c>
      <c r="L417" s="10">
        <f t="shared" si="42"/>
        <v>0</v>
      </c>
      <c r="M417" s="10">
        <f t="shared" si="42"/>
        <v>0</v>
      </c>
      <c r="N417" s="10">
        <f t="shared" si="42"/>
        <v>0</v>
      </c>
      <c r="O417" s="10">
        <f t="shared" si="42"/>
        <v>0</v>
      </c>
      <c r="P417" s="10">
        <f t="shared" si="42"/>
        <v>0</v>
      </c>
      <c r="Q417" s="10">
        <f t="shared" si="42"/>
        <v>0</v>
      </c>
      <c r="R417" s="10">
        <f t="shared" si="42"/>
        <v>0</v>
      </c>
      <c r="S417" s="10">
        <f t="shared" si="42"/>
        <v>0</v>
      </c>
      <c r="T417" s="10">
        <f t="shared" si="42"/>
        <v>0</v>
      </c>
      <c r="U417" s="10">
        <f t="shared" si="42"/>
        <v>0</v>
      </c>
      <c r="V417" s="10">
        <f t="shared" si="42"/>
        <v>0</v>
      </c>
      <c r="X417" s="72">
        <f>X418+X425</f>
        <v>1585.2819999999997</v>
      </c>
      <c r="Y417" s="92">
        <f t="shared" si="40"/>
        <v>97.49210054721159</v>
      </c>
      <c r="Z417" s="100"/>
      <c r="AA417" s="137"/>
      <c r="AB417" s="137"/>
    </row>
    <row r="418" spans="1:28" s="24" customFormat="1" ht="47.25" outlineLevel="6">
      <c r="A418" s="48" t="s">
        <v>202</v>
      </c>
      <c r="B418" s="19" t="s">
        <v>13</v>
      </c>
      <c r="C418" s="19" t="s">
        <v>261</v>
      </c>
      <c r="D418" s="19" t="s">
        <v>5</v>
      </c>
      <c r="E418" s="19"/>
      <c r="F418" s="73">
        <f>F419+F423</f>
        <v>1584</v>
      </c>
      <c r="G418" s="7">
        <f aca="true" t="shared" si="43" ref="G418:V418">G419</f>
        <v>0</v>
      </c>
      <c r="H418" s="7">
        <f t="shared" si="43"/>
        <v>0</v>
      </c>
      <c r="I418" s="7">
        <f t="shared" si="43"/>
        <v>0</v>
      </c>
      <c r="J418" s="7">
        <f t="shared" si="43"/>
        <v>0</v>
      </c>
      <c r="K418" s="7">
        <f t="shared" si="43"/>
        <v>0</v>
      </c>
      <c r="L418" s="7">
        <f t="shared" si="43"/>
        <v>0</v>
      </c>
      <c r="M418" s="7">
        <f t="shared" si="43"/>
        <v>0</v>
      </c>
      <c r="N418" s="7">
        <f t="shared" si="43"/>
        <v>0</v>
      </c>
      <c r="O418" s="7">
        <f t="shared" si="43"/>
        <v>0</v>
      </c>
      <c r="P418" s="7">
        <f t="shared" si="43"/>
        <v>0</v>
      </c>
      <c r="Q418" s="7">
        <f t="shared" si="43"/>
        <v>0</v>
      </c>
      <c r="R418" s="7">
        <f t="shared" si="43"/>
        <v>0</v>
      </c>
      <c r="S418" s="7">
        <f t="shared" si="43"/>
        <v>0</v>
      </c>
      <c r="T418" s="7">
        <f t="shared" si="43"/>
        <v>0</v>
      </c>
      <c r="U418" s="7">
        <f t="shared" si="43"/>
        <v>0</v>
      </c>
      <c r="V418" s="7">
        <f t="shared" si="43"/>
        <v>0</v>
      </c>
      <c r="X418" s="73">
        <f>X419+X423</f>
        <v>1543.2199999999998</v>
      </c>
      <c r="Y418" s="92">
        <f t="shared" si="40"/>
        <v>97.42550505050504</v>
      </c>
      <c r="Z418" s="100"/>
      <c r="AA418" s="137"/>
      <c r="AB418" s="137"/>
    </row>
    <row r="419" spans="1:28" s="24" customFormat="1" ht="31.5" outlineLevel="6">
      <c r="A419" s="5" t="s">
        <v>94</v>
      </c>
      <c r="B419" s="6" t="s">
        <v>13</v>
      </c>
      <c r="C419" s="6" t="s">
        <v>261</v>
      </c>
      <c r="D419" s="6" t="s">
        <v>93</v>
      </c>
      <c r="E419" s="6"/>
      <c r="F419" s="74">
        <f>F420+F421+F422</f>
        <v>1584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4">
        <f>X420+X421+X422</f>
        <v>1543.2199999999998</v>
      </c>
      <c r="Y419" s="92">
        <f t="shared" si="40"/>
        <v>97.42550505050504</v>
      </c>
      <c r="Z419" s="100"/>
      <c r="AA419" s="137"/>
      <c r="AB419" s="137"/>
    </row>
    <row r="420" spans="1:28" s="24" customFormat="1" ht="16.5" customHeight="1" outlineLevel="6">
      <c r="A420" s="44" t="s">
        <v>250</v>
      </c>
      <c r="B420" s="45" t="s">
        <v>13</v>
      </c>
      <c r="C420" s="45" t="s">
        <v>261</v>
      </c>
      <c r="D420" s="45" t="s">
        <v>91</v>
      </c>
      <c r="E420" s="45"/>
      <c r="F420" s="75">
        <v>1204.7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85">
        <v>1197.774</v>
      </c>
      <c r="Y420" s="92">
        <f t="shared" si="40"/>
        <v>99.42508508342326</v>
      </c>
      <c r="Z420" s="100"/>
      <c r="AA420" s="134"/>
      <c r="AB420" s="134"/>
    </row>
    <row r="421" spans="1:28" s="24" customFormat="1" ht="31.5" outlineLevel="6">
      <c r="A421" s="44" t="s">
        <v>255</v>
      </c>
      <c r="B421" s="45" t="s">
        <v>13</v>
      </c>
      <c r="C421" s="45" t="s">
        <v>261</v>
      </c>
      <c r="D421" s="45" t="s">
        <v>92</v>
      </c>
      <c r="E421" s="45"/>
      <c r="F421" s="75"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85">
        <v>0</v>
      </c>
      <c r="Y421" s="92">
        <v>0</v>
      </c>
      <c r="Z421" s="100"/>
      <c r="AA421" s="137"/>
      <c r="AB421" s="137"/>
    </row>
    <row r="422" spans="1:28" s="24" customFormat="1" ht="47.25" outlineLevel="6">
      <c r="A422" s="44" t="s">
        <v>251</v>
      </c>
      <c r="B422" s="45" t="s">
        <v>13</v>
      </c>
      <c r="C422" s="45" t="s">
        <v>261</v>
      </c>
      <c r="D422" s="45" t="s">
        <v>252</v>
      </c>
      <c r="E422" s="45"/>
      <c r="F422" s="75">
        <v>379.3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85">
        <v>345.446</v>
      </c>
      <c r="Y422" s="92">
        <f t="shared" si="40"/>
        <v>91.07461112575798</v>
      </c>
      <c r="Z422" s="100"/>
      <c r="AA422" s="134"/>
      <c r="AB422" s="134"/>
    </row>
    <row r="423" spans="1:28" s="24" customFormat="1" ht="15.75" outlineLevel="6">
      <c r="A423" s="5" t="s">
        <v>95</v>
      </c>
      <c r="B423" s="6" t="s">
        <v>13</v>
      </c>
      <c r="C423" s="6" t="s">
        <v>261</v>
      </c>
      <c r="D423" s="6" t="s">
        <v>96</v>
      </c>
      <c r="E423" s="6"/>
      <c r="F423" s="74">
        <f>F424</f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4">
        <f>X424</f>
        <v>0</v>
      </c>
      <c r="Y423" s="92">
        <v>0</v>
      </c>
      <c r="Z423" s="100"/>
      <c r="AA423" s="137"/>
      <c r="AB423" s="137"/>
    </row>
    <row r="424" spans="1:28" s="24" customFormat="1" ht="31.5" outlineLevel="6">
      <c r="A424" s="44" t="s">
        <v>99</v>
      </c>
      <c r="B424" s="45" t="s">
        <v>13</v>
      </c>
      <c r="C424" s="45" t="s">
        <v>261</v>
      </c>
      <c r="D424" s="45" t="s">
        <v>100</v>
      </c>
      <c r="E424" s="45"/>
      <c r="F424" s="75">
        <v>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75">
        <v>0</v>
      </c>
      <c r="Y424" s="92">
        <v>0</v>
      </c>
      <c r="Z424" s="100"/>
      <c r="AA424" s="137"/>
      <c r="AB424" s="137"/>
    </row>
    <row r="425" spans="1:28" s="24" customFormat="1" ht="15.75" outlineLevel="6">
      <c r="A425" s="47" t="s">
        <v>141</v>
      </c>
      <c r="B425" s="19" t="s">
        <v>13</v>
      </c>
      <c r="C425" s="19" t="s">
        <v>263</v>
      </c>
      <c r="D425" s="19" t="s">
        <v>5</v>
      </c>
      <c r="E425" s="19"/>
      <c r="F425" s="73">
        <f>F426</f>
        <v>42.062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73">
        <f>X426</f>
        <v>42.062</v>
      </c>
      <c r="Y425" s="92">
        <f t="shared" si="40"/>
        <v>100</v>
      </c>
      <c r="Z425" s="100"/>
      <c r="AA425" s="137"/>
      <c r="AB425" s="137"/>
    </row>
    <row r="426" spans="1:28" s="24" customFormat="1" ht="15.75" outlineLevel="6">
      <c r="A426" s="84" t="s">
        <v>366</v>
      </c>
      <c r="B426" s="83" t="s">
        <v>13</v>
      </c>
      <c r="C426" s="83" t="s">
        <v>263</v>
      </c>
      <c r="D426" s="83" t="s">
        <v>365</v>
      </c>
      <c r="E426" s="83"/>
      <c r="F426" s="85">
        <v>42.062</v>
      </c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100"/>
      <c r="X426" s="85">
        <v>42.062</v>
      </c>
      <c r="Y426" s="92">
        <f t="shared" si="40"/>
        <v>100</v>
      </c>
      <c r="Z426" s="100"/>
      <c r="AA426" s="134"/>
      <c r="AB426" s="134"/>
    </row>
    <row r="427" spans="1:28" s="24" customFormat="1" ht="19.5" customHeight="1" outlineLevel="6">
      <c r="A427" s="62" t="s">
        <v>230</v>
      </c>
      <c r="B427" s="9" t="s">
        <v>13</v>
      </c>
      <c r="C427" s="9" t="s">
        <v>301</v>
      </c>
      <c r="D427" s="9" t="s">
        <v>5</v>
      </c>
      <c r="E427" s="9"/>
      <c r="F427" s="72">
        <f>F428</f>
        <v>13118.993000000002</v>
      </c>
      <c r="G427" s="13">
        <f aca="true" t="shared" si="44" ref="G427:V427">G429</f>
        <v>0</v>
      </c>
      <c r="H427" s="13">
        <f t="shared" si="44"/>
        <v>0</v>
      </c>
      <c r="I427" s="13">
        <f t="shared" si="44"/>
        <v>0</v>
      </c>
      <c r="J427" s="13">
        <f t="shared" si="44"/>
        <v>0</v>
      </c>
      <c r="K427" s="13">
        <f t="shared" si="44"/>
        <v>0</v>
      </c>
      <c r="L427" s="13">
        <f t="shared" si="44"/>
        <v>0</v>
      </c>
      <c r="M427" s="13">
        <f t="shared" si="44"/>
        <v>0</v>
      </c>
      <c r="N427" s="13">
        <f t="shared" si="44"/>
        <v>0</v>
      </c>
      <c r="O427" s="13">
        <f t="shared" si="44"/>
        <v>0</v>
      </c>
      <c r="P427" s="13">
        <f t="shared" si="44"/>
        <v>0</v>
      </c>
      <c r="Q427" s="13">
        <f t="shared" si="44"/>
        <v>0</v>
      </c>
      <c r="R427" s="13">
        <f t="shared" si="44"/>
        <v>0</v>
      </c>
      <c r="S427" s="13">
        <f t="shared" si="44"/>
        <v>0</v>
      </c>
      <c r="T427" s="13">
        <f t="shared" si="44"/>
        <v>0</v>
      </c>
      <c r="U427" s="13">
        <f t="shared" si="44"/>
        <v>0</v>
      </c>
      <c r="V427" s="13">
        <f t="shared" si="44"/>
        <v>0</v>
      </c>
      <c r="X427" s="72">
        <f>X428</f>
        <v>12820.306</v>
      </c>
      <c r="Y427" s="92">
        <f t="shared" si="40"/>
        <v>97.7232475084025</v>
      </c>
      <c r="Z427" s="100"/>
      <c r="AA427" s="137"/>
      <c r="AB427" s="137"/>
    </row>
    <row r="428" spans="1:28" s="24" customFormat="1" ht="33" customHeight="1" outlineLevel="6">
      <c r="A428" s="62" t="s">
        <v>171</v>
      </c>
      <c r="B428" s="9" t="s">
        <v>13</v>
      </c>
      <c r="C428" s="9" t="s">
        <v>324</v>
      </c>
      <c r="D428" s="9" t="s">
        <v>5</v>
      </c>
      <c r="E428" s="9"/>
      <c r="F428" s="72">
        <f>F429</f>
        <v>13118.993000000002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72">
        <f>X429</f>
        <v>12820.306</v>
      </c>
      <c r="Y428" s="92">
        <f t="shared" si="40"/>
        <v>97.7232475084025</v>
      </c>
      <c r="Z428" s="100"/>
      <c r="AA428" s="137"/>
      <c r="AB428" s="137"/>
    </row>
    <row r="429" spans="1:28" s="24" customFormat="1" ht="31.5" outlineLevel="6">
      <c r="A429" s="47" t="s">
        <v>142</v>
      </c>
      <c r="B429" s="19" t="s">
        <v>13</v>
      </c>
      <c r="C429" s="19" t="s">
        <v>325</v>
      </c>
      <c r="D429" s="19" t="s">
        <v>5</v>
      </c>
      <c r="E429" s="19"/>
      <c r="F429" s="73">
        <f>F430+F434+F437</f>
        <v>13118.993000000002</v>
      </c>
      <c r="G429" s="7">
        <f aca="true" t="shared" si="45" ref="G429:V429">G430</f>
        <v>0</v>
      </c>
      <c r="H429" s="7">
        <f t="shared" si="45"/>
        <v>0</v>
      </c>
      <c r="I429" s="7">
        <f t="shared" si="45"/>
        <v>0</v>
      </c>
      <c r="J429" s="7">
        <f t="shared" si="45"/>
        <v>0</v>
      </c>
      <c r="K429" s="7">
        <f t="shared" si="45"/>
        <v>0</v>
      </c>
      <c r="L429" s="7">
        <f t="shared" si="45"/>
        <v>0</v>
      </c>
      <c r="M429" s="7">
        <f t="shared" si="45"/>
        <v>0</v>
      </c>
      <c r="N429" s="7">
        <f t="shared" si="45"/>
        <v>0</v>
      </c>
      <c r="O429" s="7">
        <f t="shared" si="45"/>
        <v>0</v>
      </c>
      <c r="P429" s="7">
        <f t="shared" si="45"/>
        <v>0</v>
      </c>
      <c r="Q429" s="7">
        <f t="shared" si="45"/>
        <v>0</v>
      </c>
      <c r="R429" s="7">
        <f t="shared" si="45"/>
        <v>0</v>
      </c>
      <c r="S429" s="7">
        <f t="shared" si="45"/>
        <v>0</v>
      </c>
      <c r="T429" s="7">
        <f t="shared" si="45"/>
        <v>0</v>
      </c>
      <c r="U429" s="7">
        <f t="shared" si="45"/>
        <v>0</v>
      </c>
      <c r="V429" s="7">
        <f t="shared" si="45"/>
        <v>0</v>
      </c>
      <c r="X429" s="73">
        <f>X430+X434+X437</f>
        <v>12820.306</v>
      </c>
      <c r="Y429" s="92">
        <f t="shared" si="40"/>
        <v>97.7232475084025</v>
      </c>
      <c r="Z429" s="100"/>
      <c r="AA429" s="137"/>
      <c r="AB429" s="137"/>
    </row>
    <row r="430" spans="1:28" s="24" customFormat="1" ht="15.75" outlineLevel="6">
      <c r="A430" s="5" t="s">
        <v>112</v>
      </c>
      <c r="B430" s="6" t="s">
        <v>13</v>
      </c>
      <c r="C430" s="6" t="s">
        <v>325</v>
      </c>
      <c r="D430" s="6" t="s">
        <v>113</v>
      </c>
      <c r="E430" s="6"/>
      <c r="F430" s="74">
        <f>F431+F432+F433</f>
        <v>11322.630000000001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74">
        <f>X431+X432+X433</f>
        <v>11133.126</v>
      </c>
      <c r="Y430" s="92">
        <f t="shared" si="40"/>
        <v>98.32632524422328</v>
      </c>
      <c r="Z430" s="100"/>
      <c r="AA430" s="137"/>
      <c r="AB430" s="137"/>
    </row>
    <row r="431" spans="1:28" s="24" customFormat="1" ht="15.75" outlineLevel="6">
      <c r="A431" s="44" t="s">
        <v>249</v>
      </c>
      <c r="B431" s="45" t="s">
        <v>13</v>
      </c>
      <c r="C431" s="45" t="s">
        <v>325</v>
      </c>
      <c r="D431" s="45" t="s">
        <v>114</v>
      </c>
      <c r="E431" s="45"/>
      <c r="F431" s="75">
        <v>8708.679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85">
        <v>8519.175</v>
      </c>
      <c r="Y431" s="92">
        <f t="shared" si="40"/>
        <v>97.82396388706024</v>
      </c>
      <c r="Z431" s="100"/>
      <c r="AA431" s="136"/>
      <c r="AB431" s="136"/>
    </row>
    <row r="432" spans="1:28" s="24" customFormat="1" ht="31.5" outlineLevel="6">
      <c r="A432" s="44" t="s">
        <v>256</v>
      </c>
      <c r="B432" s="45" t="s">
        <v>13</v>
      </c>
      <c r="C432" s="45" t="s">
        <v>325</v>
      </c>
      <c r="D432" s="45" t="s">
        <v>115</v>
      </c>
      <c r="E432" s="45"/>
      <c r="F432" s="75"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75">
        <v>0</v>
      </c>
      <c r="Y432" s="92">
        <v>0</v>
      </c>
      <c r="Z432" s="100"/>
      <c r="AA432" s="137"/>
      <c r="AB432" s="137"/>
    </row>
    <row r="433" spans="1:28" s="24" customFormat="1" ht="47.25" outlineLevel="6">
      <c r="A433" s="44" t="s">
        <v>253</v>
      </c>
      <c r="B433" s="45" t="s">
        <v>13</v>
      </c>
      <c r="C433" s="45" t="s">
        <v>325</v>
      </c>
      <c r="D433" s="45" t="s">
        <v>254</v>
      </c>
      <c r="E433" s="45"/>
      <c r="F433" s="75">
        <v>2613.951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85">
        <v>2613.951</v>
      </c>
      <c r="Y433" s="92">
        <f t="shared" si="40"/>
        <v>100</v>
      </c>
      <c r="Z433" s="100"/>
      <c r="AA433" s="136"/>
      <c r="AB433" s="136"/>
    </row>
    <row r="434" spans="1:28" s="24" customFormat="1" ht="15.75" outlineLevel="6">
      <c r="A434" s="5" t="s">
        <v>95</v>
      </c>
      <c r="B434" s="6" t="s">
        <v>13</v>
      </c>
      <c r="C434" s="6" t="s">
        <v>325</v>
      </c>
      <c r="D434" s="6" t="s">
        <v>96</v>
      </c>
      <c r="E434" s="6"/>
      <c r="F434" s="74">
        <f>F435+F436</f>
        <v>1784.255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74">
        <f>X435+X436</f>
        <v>1675.072</v>
      </c>
      <c r="Y434" s="92">
        <f t="shared" si="40"/>
        <v>93.88075135000321</v>
      </c>
      <c r="Z434" s="100"/>
      <c r="AA434" s="137"/>
      <c r="AB434" s="137"/>
    </row>
    <row r="435" spans="1:28" s="24" customFormat="1" ht="31.5" outlineLevel="6">
      <c r="A435" s="44" t="s">
        <v>97</v>
      </c>
      <c r="B435" s="45" t="s">
        <v>13</v>
      </c>
      <c r="C435" s="45" t="s">
        <v>325</v>
      </c>
      <c r="D435" s="45" t="s">
        <v>98</v>
      </c>
      <c r="E435" s="45"/>
      <c r="F435" s="75"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75">
        <v>0</v>
      </c>
      <c r="Y435" s="92">
        <v>0</v>
      </c>
      <c r="Z435" s="100"/>
      <c r="AA435" s="137"/>
      <c r="AB435" s="137"/>
    </row>
    <row r="436" spans="1:28" s="24" customFormat="1" ht="31.5" outlineLevel="6">
      <c r="A436" s="44" t="s">
        <v>99</v>
      </c>
      <c r="B436" s="45" t="s">
        <v>13</v>
      </c>
      <c r="C436" s="45" t="s">
        <v>325</v>
      </c>
      <c r="D436" s="45" t="s">
        <v>100</v>
      </c>
      <c r="E436" s="45"/>
      <c r="F436" s="75">
        <v>1784.255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85">
        <v>1675.072</v>
      </c>
      <c r="Y436" s="92">
        <f t="shared" si="40"/>
        <v>93.88075135000321</v>
      </c>
      <c r="Z436" s="100"/>
      <c r="AA436" s="136"/>
      <c r="AB436" s="136"/>
    </row>
    <row r="437" spans="1:28" s="24" customFormat="1" ht="15.75" outlineLevel="6">
      <c r="A437" s="5" t="s">
        <v>101</v>
      </c>
      <c r="B437" s="6" t="s">
        <v>13</v>
      </c>
      <c r="C437" s="6" t="s">
        <v>325</v>
      </c>
      <c r="D437" s="6" t="s">
        <v>102</v>
      </c>
      <c r="E437" s="6"/>
      <c r="F437" s="74">
        <f>F438+F439+F440</f>
        <v>12.108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74">
        <f>X438+X439+X440</f>
        <v>12.108</v>
      </c>
      <c r="Y437" s="92">
        <f t="shared" si="40"/>
        <v>100</v>
      </c>
      <c r="Z437" s="100"/>
      <c r="AA437" s="137"/>
      <c r="AB437" s="137"/>
    </row>
    <row r="438" spans="1:28" s="24" customFormat="1" ht="15.75" outlineLevel="6">
      <c r="A438" s="44" t="s">
        <v>103</v>
      </c>
      <c r="B438" s="45" t="s">
        <v>13</v>
      </c>
      <c r="C438" s="45" t="s">
        <v>325</v>
      </c>
      <c r="D438" s="45" t="s">
        <v>105</v>
      </c>
      <c r="E438" s="45"/>
      <c r="F438" s="75">
        <v>1.155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85">
        <v>1.155</v>
      </c>
      <c r="Y438" s="92">
        <f t="shared" si="40"/>
        <v>100</v>
      </c>
      <c r="Z438" s="100"/>
      <c r="AA438" s="138"/>
      <c r="AB438" s="138"/>
    </row>
    <row r="439" spans="1:28" s="24" customFormat="1" ht="15.75" outlineLevel="6">
      <c r="A439" s="44" t="s">
        <v>104</v>
      </c>
      <c r="B439" s="45" t="s">
        <v>13</v>
      </c>
      <c r="C439" s="45" t="s">
        <v>325</v>
      </c>
      <c r="D439" s="45" t="s">
        <v>106</v>
      </c>
      <c r="E439" s="45"/>
      <c r="F439" s="75">
        <v>3.832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85">
        <v>3.832</v>
      </c>
      <c r="Y439" s="92">
        <f t="shared" si="40"/>
        <v>100</v>
      </c>
      <c r="Z439" s="100"/>
      <c r="AA439" s="138"/>
      <c r="AB439" s="138"/>
    </row>
    <row r="440" spans="1:28" s="24" customFormat="1" ht="15.75" outlineLevel="6">
      <c r="A440" s="44" t="s">
        <v>366</v>
      </c>
      <c r="B440" s="45" t="s">
        <v>13</v>
      </c>
      <c r="C440" s="45" t="s">
        <v>325</v>
      </c>
      <c r="D440" s="45" t="s">
        <v>365</v>
      </c>
      <c r="E440" s="45"/>
      <c r="F440" s="75">
        <v>7.121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85">
        <v>7.121</v>
      </c>
      <c r="Y440" s="92">
        <f t="shared" si="40"/>
        <v>100</v>
      </c>
      <c r="Z440" s="100"/>
      <c r="AA440" s="138"/>
      <c r="AB440" s="138"/>
    </row>
    <row r="441" spans="1:28" s="24" customFormat="1" ht="17.25" customHeight="1" outlineLevel="6">
      <c r="A441" s="16" t="s">
        <v>72</v>
      </c>
      <c r="B441" s="30" t="s">
        <v>52</v>
      </c>
      <c r="C441" s="30" t="s">
        <v>257</v>
      </c>
      <c r="D441" s="30" t="s">
        <v>5</v>
      </c>
      <c r="E441" s="30"/>
      <c r="F441" s="78">
        <f>F442</f>
        <v>20178.56</v>
      </c>
      <c r="G441" s="59" t="e">
        <f>G442+#REF!+#REF!</f>
        <v>#REF!</v>
      </c>
      <c r="H441" s="59" t="e">
        <f>H442+#REF!+#REF!</f>
        <v>#REF!</v>
      </c>
      <c r="I441" s="59" t="e">
        <f>I442+#REF!+#REF!</f>
        <v>#REF!</v>
      </c>
      <c r="J441" s="59" t="e">
        <f>J442+#REF!+#REF!</f>
        <v>#REF!</v>
      </c>
      <c r="K441" s="59" t="e">
        <f>K442+#REF!+#REF!</f>
        <v>#REF!</v>
      </c>
      <c r="L441" s="59" t="e">
        <f>L442+#REF!+#REF!</f>
        <v>#REF!</v>
      </c>
      <c r="M441" s="59" t="e">
        <f>M442+#REF!+#REF!</f>
        <v>#REF!</v>
      </c>
      <c r="N441" s="59" t="e">
        <f>N442+#REF!+#REF!</f>
        <v>#REF!</v>
      </c>
      <c r="O441" s="59" t="e">
        <f>O442+#REF!+#REF!</f>
        <v>#REF!</v>
      </c>
      <c r="P441" s="59" t="e">
        <f>P442+#REF!+#REF!</f>
        <v>#REF!</v>
      </c>
      <c r="Q441" s="59" t="e">
        <f>Q442+#REF!+#REF!</f>
        <v>#REF!</v>
      </c>
      <c r="R441" s="59" t="e">
        <f>R442+#REF!+#REF!</f>
        <v>#REF!</v>
      </c>
      <c r="S441" s="59" t="e">
        <f>S442+#REF!+#REF!</f>
        <v>#REF!</v>
      </c>
      <c r="T441" s="59" t="e">
        <f>T442+#REF!+#REF!</f>
        <v>#REF!</v>
      </c>
      <c r="U441" s="59" t="e">
        <f>U442+#REF!+#REF!</f>
        <v>#REF!</v>
      </c>
      <c r="V441" s="59" t="e">
        <f>V442+#REF!+#REF!</f>
        <v>#REF!</v>
      </c>
      <c r="W441" s="120"/>
      <c r="X441" s="78">
        <f>X442</f>
        <v>24722.652000000002</v>
      </c>
      <c r="Y441" s="92">
        <f t="shared" si="40"/>
        <v>122.51940673665513</v>
      </c>
      <c r="Z441" s="100"/>
      <c r="AA441" s="137"/>
      <c r="AB441" s="137"/>
    </row>
    <row r="442" spans="1:28" s="24" customFormat="1" ht="15.75" outlineLevel="3">
      <c r="A442" s="8" t="s">
        <v>38</v>
      </c>
      <c r="B442" s="9" t="s">
        <v>14</v>
      </c>
      <c r="C442" s="9" t="s">
        <v>257</v>
      </c>
      <c r="D442" s="9" t="s">
        <v>5</v>
      </c>
      <c r="E442" s="9"/>
      <c r="F442" s="72">
        <f>F443+F474+F478+F482+F467</f>
        <v>20178.56</v>
      </c>
      <c r="G442" s="10" t="e">
        <f>G443+#REF!+#REF!</f>
        <v>#REF!</v>
      </c>
      <c r="H442" s="10" t="e">
        <f>H443+#REF!+#REF!</f>
        <v>#REF!</v>
      </c>
      <c r="I442" s="10" t="e">
        <f>I443+#REF!+#REF!</f>
        <v>#REF!</v>
      </c>
      <c r="J442" s="10" t="e">
        <f>J443+#REF!+#REF!</f>
        <v>#REF!</v>
      </c>
      <c r="K442" s="10" t="e">
        <f>K443+#REF!+#REF!</f>
        <v>#REF!</v>
      </c>
      <c r="L442" s="10" t="e">
        <f>L443+#REF!+#REF!</f>
        <v>#REF!</v>
      </c>
      <c r="M442" s="10" t="e">
        <f>M443+#REF!+#REF!</f>
        <v>#REF!</v>
      </c>
      <c r="N442" s="10" t="e">
        <f>N443+#REF!+#REF!</f>
        <v>#REF!</v>
      </c>
      <c r="O442" s="10" t="e">
        <f>O443+#REF!+#REF!</f>
        <v>#REF!</v>
      </c>
      <c r="P442" s="10" t="e">
        <f>P443+#REF!+#REF!</f>
        <v>#REF!</v>
      </c>
      <c r="Q442" s="10" t="e">
        <f>Q443+#REF!+#REF!</f>
        <v>#REF!</v>
      </c>
      <c r="R442" s="10" t="e">
        <f>R443+#REF!+#REF!</f>
        <v>#REF!</v>
      </c>
      <c r="S442" s="10" t="e">
        <f>S443+#REF!+#REF!</f>
        <v>#REF!</v>
      </c>
      <c r="T442" s="10" t="e">
        <f>T443+#REF!+#REF!</f>
        <v>#REF!</v>
      </c>
      <c r="U442" s="10" t="e">
        <f>U443+#REF!+#REF!</f>
        <v>#REF!</v>
      </c>
      <c r="V442" s="10" t="e">
        <f>V443+#REF!+#REF!</f>
        <v>#REF!</v>
      </c>
      <c r="X442" s="72">
        <f>X443+X474+X478+X482+X467</f>
        <v>24722.652000000002</v>
      </c>
      <c r="Y442" s="92">
        <f t="shared" si="40"/>
        <v>122.51940673665513</v>
      </c>
      <c r="Z442" s="100"/>
      <c r="AA442" s="137"/>
      <c r="AB442" s="137"/>
    </row>
    <row r="443" spans="1:28" s="24" customFormat="1" ht="19.5" customHeight="1" outlineLevel="3">
      <c r="A443" s="62" t="s">
        <v>172</v>
      </c>
      <c r="B443" s="9" t="s">
        <v>14</v>
      </c>
      <c r="C443" s="9" t="s">
        <v>326</v>
      </c>
      <c r="D443" s="9" t="s">
        <v>5</v>
      </c>
      <c r="E443" s="9"/>
      <c r="F443" s="72">
        <f>F444+F456</f>
        <v>19455</v>
      </c>
      <c r="G443" s="13">
        <f aca="true" t="shared" si="46" ref="G443:V443">G457</f>
        <v>0</v>
      </c>
      <c r="H443" s="13">
        <f t="shared" si="46"/>
        <v>0</v>
      </c>
      <c r="I443" s="13">
        <f t="shared" si="46"/>
        <v>0</v>
      </c>
      <c r="J443" s="13">
        <f t="shared" si="46"/>
        <v>0</v>
      </c>
      <c r="K443" s="13">
        <f t="shared" si="46"/>
        <v>0</v>
      </c>
      <c r="L443" s="13">
        <f t="shared" si="46"/>
        <v>0</v>
      </c>
      <c r="M443" s="13">
        <f t="shared" si="46"/>
        <v>0</v>
      </c>
      <c r="N443" s="13">
        <f t="shared" si="46"/>
        <v>0</v>
      </c>
      <c r="O443" s="13">
        <f t="shared" si="46"/>
        <v>0</v>
      </c>
      <c r="P443" s="13">
        <f t="shared" si="46"/>
        <v>0</v>
      </c>
      <c r="Q443" s="13">
        <f t="shared" si="46"/>
        <v>0</v>
      </c>
      <c r="R443" s="13">
        <f t="shared" si="46"/>
        <v>0</v>
      </c>
      <c r="S443" s="13">
        <f t="shared" si="46"/>
        <v>0</v>
      </c>
      <c r="T443" s="13">
        <f t="shared" si="46"/>
        <v>0</v>
      </c>
      <c r="U443" s="13">
        <f t="shared" si="46"/>
        <v>0</v>
      </c>
      <c r="V443" s="13">
        <f t="shared" si="46"/>
        <v>0</v>
      </c>
      <c r="X443" s="72">
        <f>X444+X456</f>
        <v>23999.092</v>
      </c>
      <c r="Y443" s="92">
        <f t="shared" si="40"/>
        <v>123.35693652017477</v>
      </c>
      <c r="Z443" s="100"/>
      <c r="AA443" s="137"/>
      <c r="AB443" s="137"/>
    </row>
    <row r="444" spans="1:28" s="24" customFormat="1" ht="19.5" customHeight="1" outlineLevel="3">
      <c r="A444" s="47" t="s">
        <v>124</v>
      </c>
      <c r="B444" s="19" t="s">
        <v>14</v>
      </c>
      <c r="C444" s="19" t="s">
        <v>327</v>
      </c>
      <c r="D444" s="19" t="s">
        <v>5</v>
      </c>
      <c r="E444" s="19"/>
      <c r="F444" s="73">
        <f>F445+F450+F453</f>
        <v>55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X444" s="73">
        <f>X445+X450+X453</f>
        <v>55</v>
      </c>
      <c r="Y444" s="92">
        <f t="shared" si="40"/>
        <v>100</v>
      </c>
      <c r="Z444" s="100"/>
      <c r="AA444" s="137"/>
      <c r="AB444" s="137"/>
    </row>
    <row r="445" spans="1:28" s="24" customFormat="1" ht="32.25" customHeight="1" outlineLevel="3">
      <c r="A445" s="69" t="s">
        <v>173</v>
      </c>
      <c r="B445" s="6" t="s">
        <v>14</v>
      </c>
      <c r="C445" s="6" t="s">
        <v>328</v>
      </c>
      <c r="D445" s="6" t="s">
        <v>5</v>
      </c>
      <c r="E445" s="6"/>
      <c r="F445" s="74">
        <f>F446+F448</f>
        <v>55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X445" s="74">
        <f>X446+X448</f>
        <v>55</v>
      </c>
      <c r="Y445" s="92">
        <f t="shared" si="40"/>
        <v>100</v>
      </c>
      <c r="Z445" s="100"/>
      <c r="AA445" s="137"/>
      <c r="AB445" s="137"/>
    </row>
    <row r="446" spans="1:28" s="24" customFormat="1" ht="19.5" customHeight="1" outlineLevel="3">
      <c r="A446" s="101" t="s">
        <v>95</v>
      </c>
      <c r="B446" s="102" t="s">
        <v>14</v>
      </c>
      <c r="C446" s="102" t="s">
        <v>328</v>
      </c>
      <c r="D446" s="102" t="s">
        <v>96</v>
      </c>
      <c r="E446" s="102"/>
      <c r="F446" s="112">
        <f>F447</f>
        <v>55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06"/>
      <c r="X446" s="104">
        <f>X447</f>
        <v>55</v>
      </c>
      <c r="Y446" s="92">
        <f t="shared" si="40"/>
        <v>100</v>
      </c>
      <c r="Z446" s="100"/>
      <c r="AA446" s="137"/>
      <c r="AB446" s="137"/>
    </row>
    <row r="447" spans="1:28" s="24" customFormat="1" ht="19.5" customHeight="1" outlineLevel="3">
      <c r="A447" s="44" t="s">
        <v>99</v>
      </c>
      <c r="B447" s="45" t="s">
        <v>14</v>
      </c>
      <c r="C447" s="45" t="s">
        <v>328</v>
      </c>
      <c r="D447" s="45" t="s">
        <v>100</v>
      </c>
      <c r="E447" s="45"/>
      <c r="F447" s="88">
        <v>55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X447" s="85">
        <v>55</v>
      </c>
      <c r="Y447" s="92">
        <f t="shared" si="40"/>
        <v>100</v>
      </c>
      <c r="Z447" s="100"/>
      <c r="AA447" s="134"/>
      <c r="AB447" s="134"/>
    </row>
    <row r="448" spans="1:28" s="24" customFormat="1" ht="19.5" customHeight="1" outlineLevel="3">
      <c r="A448" s="101" t="s">
        <v>407</v>
      </c>
      <c r="B448" s="102" t="s">
        <v>14</v>
      </c>
      <c r="C448" s="102" t="s">
        <v>328</v>
      </c>
      <c r="D448" s="102" t="s">
        <v>406</v>
      </c>
      <c r="E448" s="102"/>
      <c r="F448" s="104">
        <f>F449</f>
        <v>0</v>
      </c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06"/>
      <c r="X448" s="104">
        <f>X449</f>
        <v>0</v>
      </c>
      <c r="Y448" s="92">
        <v>0</v>
      </c>
      <c r="Z448" s="100"/>
      <c r="AA448" s="137"/>
      <c r="AB448" s="137"/>
    </row>
    <row r="449" spans="1:28" s="24" customFormat="1" ht="33.75" customHeight="1" outlineLevel="3">
      <c r="A449" s="44" t="s">
        <v>408</v>
      </c>
      <c r="B449" s="45" t="s">
        <v>14</v>
      </c>
      <c r="C449" s="45" t="s">
        <v>328</v>
      </c>
      <c r="D449" s="45" t="s">
        <v>404</v>
      </c>
      <c r="E449" s="45"/>
      <c r="F449" s="122">
        <v>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X449" s="122">
        <v>0</v>
      </c>
      <c r="Y449" s="92">
        <v>0</v>
      </c>
      <c r="Z449" s="100"/>
      <c r="AA449" s="137"/>
      <c r="AB449" s="137"/>
    </row>
    <row r="450" spans="1:28" s="24" customFormat="1" ht="78" customHeight="1" outlineLevel="3">
      <c r="A450" s="69" t="s">
        <v>436</v>
      </c>
      <c r="B450" s="6" t="s">
        <v>14</v>
      </c>
      <c r="C450" s="6" t="s">
        <v>435</v>
      </c>
      <c r="D450" s="6" t="s">
        <v>5</v>
      </c>
      <c r="E450" s="6"/>
      <c r="F450" s="74">
        <f>F451</f>
        <v>0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X450" s="74">
        <f>X451</f>
        <v>0</v>
      </c>
      <c r="Y450" s="92">
        <v>0</v>
      </c>
      <c r="Z450" s="100"/>
      <c r="AA450" s="137"/>
      <c r="AB450" s="137"/>
    </row>
    <row r="451" spans="1:28" s="24" customFormat="1" ht="16.5" customHeight="1" outlineLevel="3">
      <c r="A451" s="101" t="s">
        <v>407</v>
      </c>
      <c r="B451" s="102" t="s">
        <v>14</v>
      </c>
      <c r="C451" s="102" t="s">
        <v>435</v>
      </c>
      <c r="D451" s="102" t="s">
        <v>406</v>
      </c>
      <c r="E451" s="102"/>
      <c r="F451" s="104">
        <f>F452</f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06"/>
      <c r="X451" s="104">
        <f>X452</f>
        <v>0</v>
      </c>
      <c r="Y451" s="92">
        <v>0</v>
      </c>
      <c r="Z451" s="100"/>
      <c r="AA451" s="137"/>
      <c r="AB451" s="137"/>
    </row>
    <row r="452" spans="1:28" s="24" customFormat="1" ht="33.75" customHeight="1" outlineLevel="3">
      <c r="A452" s="44" t="s">
        <v>408</v>
      </c>
      <c r="B452" s="45" t="s">
        <v>14</v>
      </c>
      <c r="C452" s="45" t="s">
        <v>435</v>
      </c>
      <c r="D452" s="45" t="s">
        <v>404</v>
      </c>
      <c r="E452" s="45"/>
      <c r="F452" s="75">
        <v>0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X452" s="85">
        <v>0</v>
      </c>
      <c r="Y452" s="92">
        <v>0</v>
      </c>
      <c r="Z452" s="100"/>
      <c r="AA452" s="137"/>
      <c r="AB452" s="137"/>
    </row>
    <row r="453" spans="1:28" s="24" customFormat="1" ht="81" customHeight="1" outlineLevel="3">
      <c r="A453" s="69" t="s">
        <v>438</v>
      </c>
      <c r="B453" s="6" t="s">
        <v>14</v>
      </c>
      <c r="C453" s="6" t="s">
        <v>437</v>
      </c>
      <c r="D453" s="6" t="s">
        <v>5</v>
      </c>
      <c r="E453" s="6"/>
      <c r="F453" s="74">
        <f>F454</f>
        <v>0</v>
      </c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X453" s="74">
        <f>X454</f>
        <v>0</v>
      </c>
      <c r="Y453" s="92">
        <v>0</v>
      </c>
      <c r="Z453" s="100"/>
      <c r="AA453" s="137"/>
      <c r="AB453" s="137"/>
    </row>
    <row r="454" spans="1:28" s="24" customFormat="1" ht="15.75" customHeight="1" outlineLevel="3">
      <c r="A454" s="101" t="s">
        <v>407</v>
      </c>
      <c r="B454" s="102" t="s">
        <v>14</v>
      </c>
      <c r="C454" s="102" t="s">
        <v>437</v>
      </c>
      <c r="D454" s="102" t="s">
        <v>406</v>
      </c>
      <c r="E454" s="102"/>
      <c r="F454" s="104">
        <f>F455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06"/>
      <c r="X454" s="104">
        <f>X455</f>
        <v>0</v>
      </c>
      <c r="Y454" s="92">
        <v>0</v>
      </c>
      <c r="Z454" s="100"/>
      <c r="AA454" s="137"/>
      <c r="AB454" s="137"/>
    </row>
    <row r="455" spans="1:28" s="24" customFormat="1" ht="33.75" customHeight="1" outlineLevel="3">
      <c r="A455" s="44" t="s">
        <v>408</v>
      </c>
      <c r="B455" s="45" t="s">
        <v>14</v>
      </c>
      <c r="C455" s="45" t="s">
        <v>437</v>
      </c>
      <c r="D455" s="45" t="s">
        <v>404</v>
      </c>
      <c r="E455" s="45"/>
      <c r="F455" s="75">
        <v>0</v>
      </c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X455" s="85">
        <v>0</v>
      </c>
      <c r="Y455" s="92">
        <v>0</v>
      </c>
      <c r="Z455" s="100"/>
      <c r="AA455" s="137"/>
      <c r="AB455" s="137"/>
    </row>
    <row r="456" spans="1:28" s="24" customFormat="1" ht="35.25" customHeight="1" outlineLevel="3">
      <c r="A456" s="57" t="s">
        <v>174</v>
      </c>
      <c r="B456" s="19" t="s">
        <v>14</v>
      </c>
      <c r="C456" s="19" t="s">
        <v>329</v>
      </c>
      <c r="D456" s="19" t="s">
        <v>5</v>
      </c>
      <c r="E456" s="19"/>
      <c r="F456" s="73">
        <f>F457+F461+F464</f>
        <v>19400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X456" s="73">
        <f>X457+X461+X464</f>
        <v>23944.092</v>
      </c>
      <c r="Y456" s="92">
        <f t="shared" si="40"/>
        <v>123.42315463917527</v>
      </c>
      <c r="Z456" s="100"/>
      <c r="AA456" s="137"/>
      <c r="AB456" s="137"/>
    </row>
    <row r="457" spans="1:28" s="24" customFormat="1" ht="31.5" outlineLevel="3">
      <c r="A457" s="5" t="s">
        <v>175</v>
      </c>
      <c r="B457" s="6" t="s">
        <v>14</v>
      </c>
      <c r="C457" s="6" t="s">
        <v>330</v>
      </c>
      <c r="D457" s="6" t="s">
        <v>5</v>
      </c>
      <c r="E457" s="6"/>
      <c r="F457" s="74">
        <f>F458</f>
        <v>11400</v>
      </c>
      <c r="G457" s="7">
        <f aca="true" t="shared" si="47" ref="G457:V457">G459</f>
        <v>0</v>
      </c>
      <c r="H457" s="7">
        <f t="shared" si="47"/>
        <v>0</v>
      </c>
      <c r="I457" s="7">
        <f t="shared" si="47"/>
        <v>0</v>
      </c>
      <c r="J457" s="7">
        <f t="shared" si="47"/>
        <v>0</v>
      </c>
      <c r="K457" s="7">
        <f t="shared" si="47"/>
        <v>0</v>
      </c>
      <c r="L457" s="7">
        <f t="shared" si="47"/>
        <v>0</v>
      </c>
      <c r="M457" s="7">
        <f t="shared" si="47"/>
        <v>0</v>
      </c>
      <c r="N457" s="7">
        <f t="shared" si="47"/>
        <v>0</v>
      </c>
      <c r="O457" s="7">
        <f t="shared" si="47"/>
        <v>0</v>
      </c>
      <c r="P457" s="7">
        <f t="shared" si="47"/>
        <v>0</v>
      </c>
      <c r="Q457" s="7">
        <f t="shared" si="47"/>
        <v>0</v>
      </c>
      <c r="R457" s="7">
        <f t="shared" si="47"/>
        <v>0</v>
      </c>
      <c r="S457" s="7">
        <f t="shared" si="47"/>
        <v>0</v>
      </c>
      <c r="T457" s="7">
        <f t="shared" si="47"/>
        <v>0</v>
      </c>
      <c r="U457" s="7">
        <f t="shared" si="47"/>
        <v>0</v>
      </c>
      <c r="V457" s="7">
        <f t="shared" si="47"/>
        <v>0</v>
      </c>
      <c r="X457" s="74">
        <f>X458</f>
        <v>14724.682</v>
      </c>
      <c r="Y457" s="92">
        <f t="shared" si="40"/>
        <v>129.16387719298245</v>
      </c>
      <c r="Z457" s="100"/>
      <c r="AA457" s="137"/>
      <c r="AB457" s="137"/>
    </row>
    <row r="458" spans="1:28" s="24" customFormat="1" ht="15.75" outlineLevel="3">
      <c r="A458" s="101" t="s">
        <v>121</v>
      </c>
      <c r="B458" s="102" t="s">
        <v>14</v>
      </c>
      <c r="C458" s="102" t="s">
        <v>330</v>
      </c>
      <c r="D458" s="102" t="s">
        <v>122</v>
      </c>
      <c r="E458" s="102"/>
      <c r="F458" s="104">
        <f>F459+F460</f>
        <v>11400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6"/>
      <c r="X458" s="104">
        <f>X459+X460</f>
        <v>14724.682</v>
      </c>
      <c r="Y458" s="92">
        <f t="shared" si="40"/>
        <v>129.16387719298245</v>
      </c>
      <c r="Z458" s="100"/>
      <c r="AA458" s="137"/>
      <c r="AB458" s="137"/>
    </row>
    <row r="459" spans="1:28" s="24" customFormat="1" ht="47.25" outlineLevel="3">
      <c r="A459" s="52" t="s">
        <v>204</v>
      </c>
      <c r="B459" s="45" t="s">
        <v>14</v>
      </c>
      <c r="C459" s="45" t="s">
        <v>330</v>
      </c>
      <c r="D459" s="45" t="s">
        <v>85</v>
      </c>
      <c r="E459" s="45"/>
      <c r="F459" s="75">
        <v>11400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85">
        <v>14724.682</v>
      </c>
      <c r="Y459" s="92">
        <f t="shared" si="40"/>
        <v>129.16387719298245</v>
      </c>
      <c r="Z459" s="100"/>
      <c r="AA459" s="134"/>
      <c r="AB459" s="134"/>
    </row>
    <row r="460" spans="1:28" s="24" customFormat="1" ht="15.75" outlineLevel="3">
      <c r="A460" s="54" t="s">
        <v>86</v>
      </c>
      <c r="B460" s="45" t="s">
        <v>14</v>
      </c>
      <c r="C460" s="45" t="s">
        <v>352</v>
      </c>
      <c r="D460" s="45" t="s">
        <v>87</v>
      </c>
      <c r="E460" s="45"/>
      <c r="F460" s="75">
        <v>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75">
        <v>0</v>
      </c>
      <c r="Y460" s="92">
        <v>0</v>
      </c>
      <c r="Z460" s="100"/>
      <c r="AA460" s="137"/>
      <c r="AB460" s="137"/>
    </row>
    <row r="461" spans="1:28" s="24" customFormat="1" ht="31.5" outlineLevel="3">
      <c r="A461" s="5" t="s">
        <v>176</v>
      </c>
      <c r="B461" s="6" t="s">
        <v>14</v>
      </c>
      <c r="C461" s="6" t="s">
        <v>331</v>
      </c>
      <c r="D461" s="6" t="s">
        <v>5</v>
      </c>
      <c r="E461" s="6"/>
      <c r="F461" s="74">
        <f>F462</f>
        <v>8000</v>
      </c>
      <c r="G461" s="7">
        <f aca="true" t="shared" si="48" ref="G461:V461">G463</f>
        <v>0</v>
      </c>
      <c r="H461" s="7">
        <f t="shared" si="48"/>
        <v>0</v>
      </c>
      <c r="I461" s="7">
        <f t="shared" si="48"/>
        <v>0</v>
      </c>
      <c r="J461" s="7">
        <f t="shared" si="48"/>
        <v>0</v>
      </c>
      <c r="K461" s="7">
        <f t="shared" si="48"/>
        <v>0</v>
      </c>
      <c r="L461" s="7">
        <f t="shared" si="48"/>
        <v>0</v>
      </c>
      <c r="M461" s="7">
        <f t="shared" si="48"/>
        <v>0</v>
      </c>
      <c r="N461" s="7">
        <f t="shared" si="48"/>
        <v>0</v>
      </c>
      <c r="O461" s="7">
        <f t="shared" si="48"/>
        <v>0</v>
      </c>
      <c r="P461" s="7">
        <f t="shared" si="48"/>
        <v>0</v>
      </c>
      <c r="Q461" s="7">
        <f t="shared" si="48"/>
        <v>0</v>
      </c>
      <c r="R461" s="7">
        <f t="shared" si="48"/>
        <v>0</v>
      </c>
      <c r="S461" s="7">
        <f t="shared" si="48"/>
        <v>0</v>
      </c>
      <c r="T461" s="7">
        <f t="shared" si="48"/>
        <v>0</v>
      </c>
      <c r="U461" s="7">
        <f t="shared" si="48"/>
        <v>0</v>
      </c>
      <c r="V461" s="7">
        <f t="shared" si="48"/>
        <v>0</v>
      </c>
      <c r="X461" s="74">
        <f>X462</f>
        <v>9219.41</v>
      </c>
      <c r="Y461" s="92">
        <f t="shared" si="40"/>
        <v>115.242625</v>
      </c>
      <c r="Z461" s="100"/>
      <c r="AA461" s="137"/>
      <c r="AB461" s="137"/>
    </row>
    <row r="462" spans="1:28" s="24" customFormat="1" ht="15.75" outlineLevel="3">
      <c r="A462" s="101" t="s">
        <v>121</v>
      </c>
      <c r="B462" s="102" t="s">
        <v>14</v>
      </c>
      <c r="C462" s="102" t="s">
        <v>331</v>
      </c>
      <c r="D462" s="102" t="s">
        <v>122</v>
      </c>
      <c r="E462" s="102"/>
      <c r="F462" s="104">
        <f>F463</f>
        <v>8000</v>
      </c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6"/>
      <c r="X462" s="104">
        <f>X463</f>
        <v>9219.41</v>
      </c>
      <c r="Y462" s="92">
        <f t="shared" si="40"/>
        <v>115.242625</v>
      </c>
      <c r="Z462" s="100"/>
      <c r="AA462" s="137"/>
      <c r="AB462" s="137"/>
    </row>
    <row r="463" spans="1:28" s="24" customFormat="1" ht="47.25" outlineLevel="3">
      <c r="A463" s="52" t="s">
        <v>204</v>
      </c>
      <c r="B463" s="45" t="s">
        <v>14</v>
      </c>
      <c r="C463" s="45" t="s">
        <v>331</v>
      </c>
      <c r="D463" s="45" t="s">
        <v>85</v>
      </c>
      <c r="E463" s="45"/>
      <c r="F463" s="75">
        <v>8000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85">
        <v>9219.41</v>
      </c>
      <c r="Y463" s="92">
        <f t="shared" si="40"/>
        <v>115.242625</v>
      </c>
      <c r="Z463" s="100"/>
      <c r="AA463" s="134"/>
      <c r="AB463" s="134"/>
    </row>
    <row r="464" spans="1:28" s="24" customFormat="1" ht="21.75" customHeight="1" outlineLevel="3">
      <c r="A464" s="69" t="s">
        <v>247</v>
      </c>
      <c r="B464" s="6" t="s">
        <v>14</v>
      </c>
      <c r="C464" s="6" t="s">
        <v>332</v>
      </c>
      <c r="D464" s="6" t="s">
        <v>5</v>
      </c>
      <c r="E464" s="6"/>
      <c r="F464" s="74">
        <f>F465</f>
        <v>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74">
        <f>X465</f>
        <v>0</v>
      </c>
      <c r="Y464" s="92">
        <v>0</v>
      </c>
      <c r="Z464" s="100"/>
      <c r="AA464" s="137"/>
      <c r="AB464" s="137"/>
    </row>
    <row r="465" spans="1:28" s="24" customFormat="1" ht="15.75" outlineLevel="3">
      <c r="A465" s="101" t="s">
        <v>121</v>
      </c>
      <c r="B465" s="102" t="s">
        <v>14</v>
      </c>
      <c r="C465" s="102" t="s">
        <v>332</v>
      </c>
      <c r="D465" s="102" t="s">
        <v>122</v>
      </c>
      <c r="E465" s="102"/>
      <c r="F465" s="104">
        <f>F466</f>
        <v>0</v>
      </c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6"/>
      <c r="X465" s="104">
        <f>X466</f>
        <v>0</v>
      </c>
      <c r="Y465" s="92">
        <v>0</v>
      </c>
      <c r="Z465" s="100"/>
      <c r="AA465" s="137"/>
      <c r="AB465" s="137"/>
    </row>
    <row r="466" spans="1:28" s="24" customFormat="1" ht="47.25" outlineLevel="3">
      <c r="A466" s="52" t="s">
        <v>204</v>
      </c>
      <c r="B466" s="45" t="s">
        <v>14</v>
      </c>
      <c r="C466" s="45" t="s">
        <v>332</v>
      </c>
      <c r="D466" s="45" t="s">
        <v>85</v>
      </c>
      <c r="E466" s="45"/>
      <c r="F466" s="75">
        <v>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75">
        <v>0</v>
      </c>
      <c r="Y466" s="92">
        <v>0</v>
      </c>
      <c r="Z466" s="100"/>
      <c r="AA466" s="137"/>
      <c r="AB466" s="137"/>
    </row>
    <row r="467" spans="1:28" s="24" customFormat="1" ht="31.5" outlineLevel="3">
      <c r="A467" s="62" t="s">
        <v>389</v>
      </c>
      <c r="B467" s="9" t="s">
        <v>14</v>
      </c>
      <c r="C467" s="9" t="s">
        <v>342</v>
      </c>
      <c r="D467" s="9" t="s">
        <v>5</v>
      </c>
      <c r="E467" s="9"/>
      <c r="F467" s="72">
        <f>F468+F471</f>
        <v>616.56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X467" s="72">
        <f>X468+X471</f>
        <v>616.56</v>
      </c>
      <c r="Y467" s="92">
        <f t="shared" si="40"/>
        <v>100</v>
      </c>
      <c r="Z467" s="100"/>
      <c r="AA467" s="137"/>
      <c r="AB467" s="137"/>
    </row>
    <row r="468" spans="1:28" s="24" customFormat="1" ht="31.5" outlineLevel="3">
      <c r="A468" s="57" t="s">
        <v>378</v>
      </c>
      <c r="B468" s="19" t="s">
        <v>14</v>
      </c>
      <c r="C468" s="19" t="s">
        <v>383</v>
      </c>
      <c r="D468" s="19" t="s">
        <v>5</v>
      </c>
      <c r="E468" s="19"/>
      <c r="F468" s="73">
        <f>F469</f>
        <v>116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73">
        <f>X469</f>
        <v>116</v>
      </c>
      <c r="Y468" s="92">
        <f t="shared" si="40"/>
        <v>100</v>
      </c>
      <c r="Z468" s="100"/>
      <c r="AA468" s="137"/>
      <c r="AB468" s="137"/>
    </row>
    <row r="469" spans="1:28" s="24" customFormat="1" ht="15.75" outlineLevel="3">
      <c r="A469" s="5" t="s">
        <v>121</v>
      </c>
      <c r="B469" s="6" t="s">
        <v>14</v>
      </c>
      <c r="C469" s="6" t="s">
        <v>383</v>
      </c>
      <c r="D469" s="6" t="s">
        <v>122</v>
      </c>
      <c r="E469" s="6"/>
      <c r="F469" s="74">
        <f>F470</f>
        <v>116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X469" s="74">
        <f>X470</f>
        <v>116</v>
      </c>
      <c r="Y469" s="92">
        <f t="shared" si="40"/>
        <v>100</v>
      </c>
      <c r="Z469" s="100"/>
      <c r="AA469" s="137"/>
      <c r="AB469" s="137"/>
    </row>
    <row r="470" spans="1:28" s="24" customFormat="1" ht="15.75" outlineLevel="3">
      <c r="A470" s="54" t="s">
        <v>86</v>
      </c>
      <c r="B470" s="45" t="s">
        <v>14</v>
      </c>
      <c r="C470" s="45" t="s">
        <v>383</v>
      </c>
      <c r="D470" s="45" t="s">
        <v>87</v>
      </c>
      <c r="E470" s="45"/>
      <c r="F470" s="75">
        <v>116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X470" s="85">
        <v>116</v>
      </c>
      <c r="Y470" s="92">
        <f t="shared" si="40"/>
        <v>100</v>
      </c>
      <c r="Z470" s="100"/>
      <c r="AA470" s="134"/>
      <c r="AB470" s="134"/>
    </row>
    <row r="471" spans="1:28" s="24" customFormat="1" ht="31.5" outlineLevel="3">
      <c r="A471" s="57" t="s">
        <v>419</v>
      </c>
      <c r="B471" s="19" t="s">
        <v>14</v>
      </c>
      <c r="C471" s="19" t="s">
        <v>434</v>
      </c>
      <c r="D471" s="19" t="s">
        <v>5</v>
      </c>
      <c r="E471" s="19"/>
      <c r="F471" s="73">
        <f>F472</f>
        <v>500.56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X471" s="73">
        <f>X472</f>
        <v>500.56</v>
      </c>
      <c r="Y471" s="92">
        <f t="shared" si="40"/>
        <v>100</v>
      </c>
      <c r="Z471" s="100"/>
      <c r="AA471" s="137"/>
      <c r="AB471" s="137"/>
    </row>
    <row r="472" spans="1:28" s="24" customFormat="1" ht="15.75" outlineLevel="3">
      <c r="A472" s="5" t="s">
        <v>121</v>
      </c>
      <c r="B472" s="6" t="s">
        <v>14</v>
      </c>
      <c r="C472" s="6" t="s">
        <v>434</v>
      </c>
      <c r="D472" s="6" t="s">
        <v>122</v>
      </c>
      <c r="E472" s="6"/>
      <c r="F472" s="74">
        <f>F473</f>
        <v>500.56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X472" s="74">
        <f>X473</f>
        <v>500.56</v>
      </c>
      <c r="Y472" s="92">
        <f t="shared" si="40"/>
        <v>100</v>
      </c>
      <c r="Z472" s="100"/>
      <c r="AA472" s="137"/>
      <c r="AB472" s="137"/>
    </row>
    <row r="473" spans="1:28" s="24" customFormat="1" ht="15.75" outlineLevel="3">
      <c r="A473" s="54" t="s">
        <v>86</v>
      </c>
      <c r="B473" s="45" t="s">
        <v>14</v>
      </c>
      <c r="C473" s="45" t="s">
        <v>434</v>
      </c>
      <c r="D473" s="45" t="s">
        <v>87</v>
      </c>
      <c r="E473" s="45"/>
      <c r="F473" s="75">
        <v>500.56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X473" s="85">
        <v>500.56</v>
      </c>
      <c r="Y473" s="92">
        <f t="shared" si="40"/>
        <v>100</v>
      </c>
      <c r="Z473" s="100"/>
      <c r="AA473" s="134"/>
      <c r="AB473" s="134"/>
    </row>
    <row r="474" spans="1:28" s="24" customFormat="1" ht="15.75" outlineLevel="3">
      <c r="A474" s="8" t="s">
        <v>234</v>
      </c>
      <c r="B474" s="9" t="s">
        <v>14</v>
      </c>
      <c r="C474" s="9" t="s">
        <v>333</v>
      </c>
      <c r="D474" s="9" t="s">
        <v>5</v>
      </c>
      <c r="E474" s="9"/>
      <c r="F474" s="72">
        <f>F475</f>
        <v>90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X474" s="72">
        <f>X475</f>
        <v>90</v>
      </c>
      <c r="Y474" s="92">
        <f aca="true" t="shared" si="49" ref="Y474:Y499">X474/F474*100</f>
        <v>100</v>
      </c>
      <c r="Z474" s="100"/>
      <c r="AA474" s="137"/>
      <c r="AB474" s="137"/>
    </row>
    <row r="475" spans="1:28" s="24" customFormat="1" ht="36" customHeight="1" outlineLevel="3">
      <c r="A475" s="69" t="s">
        <v>177</v>
      </c>
      <c r="B475" s="6" t="s">
        <v>14</v>
      </c>
      <c r="C475" s="6" t="s">
        <v>334</v>
      </c>
      <c r="D475" s="6" t="s">
        <v>5</v>
      </c>
      <c r="E475" s="6"/>
      <c r="F475" s="74">
        <f>F476</f>
        <v>90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X475" s="74">
        <f>X476</f>
        <v>90</v>
      </c>
      <c r="Y475" s="92">
        <f t="shared" si="49"/>
        <v>100</v>
      </c>
      <c r="Z475" s="100"/>
      <c r="AA475" s="137"/>
      <c r="AB475" s="137"/>
    </row>
    <row r="476" spans="1:28" s="24" customFormat="1" ht="15.75" outlineLevel="3">
      <c r="A476" s="101" t="s">
        <v>95</v>
      </c>
      <c r="B476" s="102" t="s">
        <v>14</v>
      </c>
      <c r="C476" s="102" t="s">
        <v>334</v>
      </c>
      <c r="D476" s="102" t="s">
        <v>96</v>
      </c>
      <c r="E476" s="102"/>
      <c r="F476" s="104">
        <f>F477</f>
        <v>90</v>
      </c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6"/>
      <c r="X476" s="104">
        <f>X477</f>
        <v>90</v>
      </c>
      <c r="Y476" s="92">
        <f t="shared" si="49"/>
        <v>100</v>
      </c>
      <c r="Z476" s="100"/>
      <c r="AA476" s="137"/>
      <c r="AB476" s="137"/>
    </row>
    <row r="477" spans="1:28" s="24" customFormat="1" ht="31.5" outlineLevel="3">
      <c r="A477" s="44" t="s">
        <v>99</v>
      </c>
      <c r="B477" s="45" t="s">
        <v>14</v>
      </c>
      <c r="C477" s="45" t="s">
        <v>334</v>
      </c>
      <c r="D477" s="45" t="s">
        <v>100</v>
      </c>
      <c r="E477" s="45"/>
      <c r="F477" s="75">
        <v>90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X477" s="85">
        <v>90</v>
      </c>
      <c r="Y477" s="92">
        <f t="shared" si="49"/>
        <v>100</v>
      </c>
      <c r="Z477" s="100"/>
      <c r="AA477" s="134"/>
      <c r="AB477" s="134"/>
    </row>
    <row r="478" spans="1:28" s="24" customFormat="1" ht="15.75" outlineLevel="3">
      <c r="A478" s="8" t="s">
        <v>235</v>
      </c>
      <c r="B478" s="9" t="s">
        <v>14</v>
      </c>
      <c r="C478" s="9" t="s">
        <v>335</v>
      </c>
      <c r="D478" s="9" t="s">
        <v>5</v>
      </c>
      <c r="E478" s="9"/>
      <c r="F478" s="72">
        <f>F479</f>
        <v>17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X478" s="72">
        <f>X479</f>
        <v>17</v>
      </c>
      <c r="Y478" s="92">
        <f t="shared" si="49"/>
        <v>100</v>
      </c>
      <c r="Z478" s="100"/>
      <c r="AA478" s="137"/>
      <c r="AB478" s="137"/>
    </row>
    <row r="479" spans="1:28" s="24" customFormat="1" ht="31.5" outlineLevel="3">
      <c r="A479" s="69" t="s">
        <v>178</v>
      </c>
      <c r="B479" s="6" t="s">
        <v>14</v>
      </c>
      <c r="C479" s="6" t="s">
        <v>336</v>
      </c>
      <c r="D479" s="6" t="s">
        <v>5</v>
      </c>
      <c r="E479" s="6"/>
      <c r="F479" s="74">
        <f>F480</f>
        <v>17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X479" s="74">
        <f>X480</f>
        <v>17</v>
      </c>
      <c r="Y479" s="92">
        <f t="shared" si="49"/>
        <v>100</v>
      </c>
      <c r="Z479" s="100"/>
      <c r="AA479" s="137"/>
      <c r="AB479" s="137"/>
    </row>
    <row r="480" spans="1:28" s="24" customFormat="1" ht="15.75" outlineLevel="3">
      <c r="A480" s="101" t="s">
        <v>95</v>
      </c>
      <c r="B480" s="102" t="s">
        <v>14</v>
      </c>
      <c r="C480" s="102" t="s">
        <v>336</v>
      </c>
      <c r="D480" s="102" t="s">
        <v>96</v>
      </c>
      <c r="E480" s="102"/>
      <c r="F480" s="104">
        <f>F481</f>
        <v>17</v>
      </c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6"/>
      <c r="X480" s="104">
        <f>X481</f>
        <v>17</v>
      </c>
      <c r="Y480" s="92">
        <f t="shared" si="49"/>
        <v>100</v>
      </c>
      <c r="Z480" s="100"/>
      <c r="AA480" s="137"/>
      <c r="AB480" s="137"/>
    </row>
    <row r="481" spans="1:28" s="24" customFormat="1" ht="31.5" outlineLevel="3">
      <c r="A481" s="44" t="s">
        <v>99</v>
      </c>
      <c r="B481" s="45" t="s">
        <v>14</v>
      </c>
      <c r="C481" s="45" t="s">
        <v>336</v>
      </c>
      <c r="D481" s="45" t="s">
        <v>100</v>
      </c>
      <c r="E481" s="45"/>
      <c r="F481" s="75">
        <v>17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X481" s="85">
        <v>17</v>
      </c>
      <c r="Y481" s="92">
        <f t="shared" si="49"/>
        <v>100</v>
      </c>
      <c r="Z481" s="100"/>
      <c r="AA481" s="134"/>
      <c r="AB481" s="134"/>
    </row>
    <row r="482" spans="1:28" s="24" customFormat="1" ht="15.75" outlineLevel="3">
      <c r="A482" s="8" t="s">
        <v>236</v>
      </c>
      <c r="B482" s="9" t="s">
        <v>14</v>
      </c>
      <c r="C482" s="9" t="s">
        <v>337</v>
      </c>
      <c r="D482" s="9" t="s">
        <v>5</v>
      </c>
      <c r="E482" s="9"/>
      <c r="F482" s="72">
        <f>F483</f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X482" s="72">
        <f>X483</f>
        <v>0</v>
      </c>
      <c r="Y482" s="92">
        <v>0</v>
      </c>
      <c r="Z482" s="100"/>
      <c r="AA482" s="137"/>
      <c r="AB482" s="137"/>
    </row>
    <row r="483" spans="1:28" s="24" customFormat="1" ht="31.5" outlineLevel="3">
      <c r="A483" s="69" t="s">
        <v>179</v>
      </c>
      <c r="B483" s="6" t="s">
        <v>14</v>
      </c>
      <c r="C483" s="6" t="s">
        <v>338</v>
      </c>
      <c r="D483" s="6" t="s">
        <v>5</v>
      </c>
      <c r="E483" s="6"/>
      <c r="F483" s="74">
        <f>F484</f>
        <v>0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X483" s="74">
        <f>X484</f>
        <v>0</v>
      </c>
      <c r="Y483" s="92">
        <v>0</v>
      </c>
      <c r="Z483" s="100"/>
      <c r="AA483" s="137"/>
      <c r="AB483" s="137"/>
    </row>
    <row r="484" spans="1:28" s="24" customFormat="1" ht="15.75" outlineLevel="3">
      <c r="A484" s="101" t="s">
        <v>95</v>
      </c>
      <c r="B484" s="102" t="s">
        <v>14</v>
      </c>
      <c r="C484" s="102" t="s">
        <v>338</v>
      </c>
      <c r="D484" s="102" t="s">
        <v>96</v>
      </c>
      <c r="E484" s="102"/>
      <c r="F484" s="104">
        <f>F485</f>
        <v>0</v>
      </c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6"/>
      <c r="X484" s="104">
        <f>X485</f>
        <v>0</v>
      </c>
      <c r="Y484" s="92">
        <v>0</v>
      </c>
      <c r="Z484" s="100"/>
      <c r="AA484" s="137"/>
      <c r="AB484" s="137"/>
    </row>
    <row r="485" spans="1:28" s="24" customFormat="1" ht="31.5" outlineLevel="3">
      <c r="A485" s="44" t="s">
        <v>99</v>
      </c>
      <c r="B485" s="45" t="s">
        <v>14</v>
      </c>
      <c r="C485" s="45" t="s">
        <v>338</v>
      </c>
      <c r="D485" s="45" t="s">
        <v>100</v>
      </c>
      <c r="E485" s="45"/>
      <c r="F485" s="75">
        <v>0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X485" s="85">
        <v>0</v>
      </c>
      <c r="Y485" s="92">
        <v>0</v>
      </c>
      <c r="Z485" s="100"/>
      <c r="AA485" s="137"/>
      <c r="AB485" s="137"/>
    </row>
    <row r="486" spans="1:28" s="24" customFormat="1" ht="17.25" customHeight="1" outlineLevel="6">
      <c r="A486" s="16" t="s">
        <v>51</v>
      </c>
      <c r="B486" s="30" t="s">
        <v>50</v>
      </c>
      <c r="C486" s="30" t="s">
        <v>257</v>
      </c>
      <c r="D486" s="30" t="s">
        <v>5</v>
      </c>
      <c r="E486" s="30"/>
      <c r="F486" s="78">
        <f>F487+F493+F507+F513</f>
        <v>8654.3119</v>
      </c>
      <c r="G486" s="59" t="e">
        <f aca="true" t="shared" si="50" ref="G486:V486">G487+G493+G507</f>
        <v>#REF!</v>
      </c>
      <c r="H486" s="59" t="e">
        <f t="shared" si="50"/>
        <v>#REF!</v>
      </c>
      <c r="I486" s="59" t="e">
        <f t="shared" si="50"/>
        <v>#REF!</v>
      </c>
      <c r="J486" s="59" t="e">
        <f t="shared" si="50"/>
        <v>#REF!</v>
      </c>
      <c r="K486" s="59" t="e">
        <f t="shared" si="50"/>
        <v>#REF!</v>
      </c>
      <c r="L486" s="59" t="e">
        <f t="shared" si="50"/>
        <v>#REF!</v>
      </c>
      <c r="M486" s="59" t="e">
        <f t="shared" si="50"/>
        <v>#REF!</v>
      </c>
      <c r="N486" s="59" t="e">
        <f t="shared" si="50"/>
        <v>#REF!</v>
      </c>
      <c r="O486" s="59" t="e">
        <f t="shared" si="50"/>
        <v>#REF!</v>
      </c>
      <c r="P486" s="59" t="e">
        <f t="shared" si="50"/>
        <v>#REF!</v>
      </c>
      <c r="Q486" s="59" t="e">
        <f t="shared" si="50"/>
        <v>#REF!</v>
      </c>
      <c r="R486" s="59" t="e">
        <f t="shared" si="50"/>
        <v>#REF!</v>
      </c>
      <c r="S486" s="59" t="e">
        <f t="shared" si="50"/>
        <v>#REF!</v>
      </c>
      <c r="T486" s="59" t="e">
        <f t="shared" si="50"/>
        <v>#REF!</v>
      </c>
      <c r="U486" s="59" t="e">
        <f t="shared" si="50"/>
        <v>#REF!</v>
      </c>
      <c r="V486" s="59" t="e">
        <f t="shared" si="50"/>
        <v>#REF!</v>
      </c>
      <c r="W486" s="120"/>
      <c r="X486" s="78">
        <f>X487+X493+X507+X513</f>
        <v>8652.197</v>
      </c>
      <c r="Y486" s="92">
        <f t="shared" si="49"/>
        <v>99.97556247077252</v>
      </c>
      <c r="Z486" s="100"/>
      <c r="AA486" s="137"/>
      <c r="AB486" s="137"/>
    </row>
    <row r="487" spans="1:28" s="24" customFormat="1" ht="15.75" outlineLevel="3">
      <c r="A487" s="65" t="s">
        <v>40</v>
      </c>
      <c r="B487" s="30" t="s">
        <v>15</v>
      </c>
      <c r="C487" s="30" t="s">
        <v>257</v>
      </c>
      <c r="D487" s="30" t="s">
        <v>5</v>
      </c>
      <c r="E487" s="30"/>
      <c r="F487" s="78">
        <f>F488</f>
        <v>720.407</v>
      </c>
      <c r="G487" s="10">
        <f aca="true" t="shared" si="51" ref="G487:V487">G489</f>
        <v>0</v>
      </c>
      <c r="H487" s="10">
        <f t="shared" si="51"/>
        <v>0</v>
      </c>
      <c r="I487" s="10">
        <f t="shared" si="51"/>
        <v>0</v>
      </c>
      <c r="J487" s="10">
        <f t="shared" si="51"/>
        <v>0</v>
      </c>
      <c r="K487" s="10">
        <f t="shared" si="51"/>
        <v>0</v>
      </c>
      <c r="L487" s="10">
        <f t="shared" si="51"/>
        <v>0</v>
      </c>
      <c r="M487" s="10">
        <f t="shared" si="51"/>
        <v>0</v>
      </c>
      <c r="N487" s="10">
        <f t="shared" si="51"/>
        <v>0</v>
      </c>
      <c r="O487" s="10">
        <f t="shared" si="51"/>
        <v>0</v>
      </c>
      <c r="P487" s="10">
        <f t="shared" si="51"/>
        <v>0</v>
      </c>
      <c r="Q487" s="10">
        <f t="shared" si="51"/>
        <v>0</v>
      </c>
      <c r="R487" s="10">
        <f t="shared" si="51"/>
        <v>0</v>
      </c>
      <c r="S487" s="10">
        <f t="shared" si="51"/>
        <v>0</v>
      </c>
      <c r="T487" s="10">
        <f t="shared" si="51"/>
        <v>0</v>
      </c>
      <c r="U487" s="10">
        <f t="shared" si="51"/>
        <v>0</v>
      </c>
      <c r="V487" s="10">
        <f t="shared" si="51"/>
        <v>0</v>
      </c>
      <c r="X487" s="78">
        <f>X488</f>
        <v>718.294</v>
      </c>
      <c r="Y487" s="92">
        <f t="shared" si="49"/>
        <v>99.70669357738056</v>
      </c>
      <c r="Z487" s="100"/>
      <c r="AA487" s="137"/>
      <c r="AB487" s="137"/>
    </row>
    <row r="488" spans="1:28" s="24" customFormat="1" ht="31.5" outlineLevel="3">
      <c r="A488" s="22" t="s">
        <v>136</v>
      </c>
      <c r="B488" s="9" t="s">
        <v>15</v>
      </c>
      <c r="C488" s="9" t="s">
        <v>258</v>
      </c>
      <c r="D488" s="9" t="s">
        <v>5</v>
      </c>
      <c r="E488" s="9"/>
      <c r="F488" s="72">
        <f>F489</f>
        <v>720.407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X488" s="72">
        <f>X489</f>
        <v>718.294</v>
      </c>
      <c r="Y488" s="92">
        <f t="shared" si="49"/>
        <v>99.70669357738056</v>
      </c>
      <c r="Z488" s="100"/>
      <c r="AA488" s="137"/>
      <c r="AB488" s="137"/>
    </row>
    <row r="489" spans="1:28" s="15" customFormat="1" ht="30.75" customHeight="1" outlineLevel="3">
      <c r="A489" s="22" t="s">
        <v>138</v>
      </c>
      <c r="B489" s="9" t="s">
        <v>15</v>
      </c>
      <c r="C489" s="9" t="s">
        <v>259</v>
      </c>
      <c r="D489" s="9" t="s">
        <v>5</v>
      </c>
      <c r="E489" s="9"/>
      <c r="F489" s="72">
        <f>F490</f>
        <v>720.407</v>
      </c>
      <c r="G489" s="13">
        <f aca="true" t="shared" si="52" ref="G489:V490">G490</f>
        <v>0</v>
      </c>
      <c r="H489" s="13">
        <f t="shared" si="52"/>
        <v>0</v>
      </c>
      <c r="I489" s="13">
        <f t="shared" si="52"/>
        <v>0</v>
      </c>
      <c r="J489" s="13">
        <f t="shared" si="52"/>
        <v>0</v>
      </c>
      <c r="K489" s="13">
        <f t="shared" si="52"/>
        <v>0</v>
      </c>
      <c r="L489" s="13">
        <f t="shared" si="52"/>
        <v>0</v>
      </c>
      <c r="M489" s="13">
        <f t="shared" si="52"/>
        <v>0</v>
      </c>
      <c r="N489" s="13">
        <f t="shared" si="52"/>
        <v>0</v>
      </c>
      <c r="O489" s="13">
        <f t="shared" si="52"/>
        <v>0</v>
      </c>
      <c r="P489" s="13">
        <f t="shared" si="52"/>
        <v>0</v>
      </c>
      <c r="Q489" s="13">
        <f t="shared" si="52"/>
        <v>0</v>
      </c>
      <c r="R489" s="13">
        <f t="shared" si="52"/>
        <v>0</v>
      </c>
      <c r="S489" s="13">
        <f t="shared" si="52"/>
        <v>0</v>
      </c>
      <c r="T489" s="13">
        <f t="shared" si="52"/>
        <v>0</v>
      </c>
      <c r="U489" s="13">
        <f t="shared" si="52"/>
        <v>0</v>
      </c>
      <c r="V489" s="13">
        <f t="shared" si="52"/>
        <v>0</v>
      </c>
      <c r="X489" s="72">
        <f>X490</f>
        <v>718.294</v>
      </c>
      <c r="Y489" s="92">
        <f t="shared" si="49"/>
        <v>99.70669357738056</v>
      </c>
      <c r="Z489" s="127"/>
      <c r="AA489" s="140"/>
      <c r="AB489" s="140"/>
    </row>
    <row r="490" spans="1:28" s="24" customFormat="1" ht="33" customHeight="1" outlineLevel="4">
      <c r="A490" s="47" t="s">
        <v>180</v>
      </c>
      <c r="B490" s="19" t="s">
        <v>15</v>
      </c>
      <c r="C490" s="19" t="s">
        <v>339</v>
      </c>
      <c r="D490" s="19" t="s">
        <v>5</v>
      </c>
      <c r="E490" s="19"/>
      <c r="F490" s="73">
        <f>F491</f>
        <v>720.407</v>
      </c>
      <c r="G490" s="7">
        <f t="shared" si="52"/>
        <v>0</v>
      </c>
      <c r="H490" s="7">
        <f t="shared" si="52"/>
        <v>0</v>
      </c>
      <c r="I490" s="7">
        <f t="shared" si="52"/>
        <v>0</v>
      </c>
      <c r="J490" s="7">
        <f t="shared" si="52"/>
        <v>0</v>
      </c>
      <c r="K490" s="7">
        <f t="shared" si="52"/>
        <v>0</v>
      </c>
      <c r="L490" s="7">
        <f t="shared" si="52"/>
        <v>0</v>
      </c>
      <c r="M490" s="7">
        <f t="shared" si="52"/>
        <v>0</v>
      </c>
      <c r="N490" s="7">
        <f t="shared" si="52"/>
        <v>0</v>
      </c>
      <c r="O490" s="7">
        <f t="shared" si="52"/>
        <v>0</v>
      </c>
      <c r="P490" s="7">
        <f t="shared" si="52"/>
        <v>0</v>
      </c>
      <c r="Q490" s="7">
        <f t="shared" si="52"/>
        <v>0</v>
      </c>
      <c r="R490" s="7">
        <f t="shared" si="52"/>
        <v>0</v>
      </c>
      <c r="S490" s="7">
        <f t="shared" si="52"/>
        <v>0</v>
      </c>
      <c r="T490" s="7">
        <f t="shared" si="52"/>
        <v>0</v>
      </c>
      <c r="U490" s="7">
        <f t="shared" si="52"/>
        <v>0</v>
      </c>
      <c r="V490" s="7">
        <f t="shared" si="52"/>
        <v>0</v>
      </c>
      <c r="X490" s="73">
        <f>X491</f>
        <v>718.294</v>
      </c>
      <c r="Y490" s="92">
        <f t="shared" si="49"/>
        <v>99.70669357738056</v>
      </c>
      <c r="Z490" s="100"/>
      <c r="AA490" s="137"/>
      <c r="AB490" s="137"/>
    </row>
    <row r="491" spans="1:28" s="24" customFormat="1" ht="15.75" outlineLevel="5">
      <c r="A491" s="5" t="s">
        <v>127</v>
      </c>
      <c r="B491" s="6" t="s">
        <v>15</v>
      </c>
      <c r="C491" s="6" t="s">
        <v>339</v>
      </c>
      <c r="D491" s="6" t="s">
        <v>125</v>
      </c>
      <c r="E491" s="6"/>
      <c r="F491" s="74">
        <f>F492</f>
        <v>720.407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X491" s="74">
        <f>X492</f>
        <v>718.294</v>
      </c>
      <c r="Y491" s="92">
        <f t="shared" si="49"/>
        <v>99.70669357738056</v>
      </c>
      <c r="Z491" s="100"/>
      <c r="AA491" s="137"/>
      <c r="AB491" s="137"/>
    </row>
    <row r="492" spans="1:28" s="24" customFormat="1" ht="31.5" outlineLevel="5">
      <c r="A492" s="44" t="s">
        <v>128</v>
      </c>
      <c r="B492" s="45" t="s">
        <v>15</v>
      </c>
      <c r="C492" s="45" t="s">
        <v>339</v>
      </c>
      <c r="D492" s="45" t="s">
        <v>126</v>
      </c>
      <c r="E492" s="45"/>
      <c r="F492" s="75">
        <v>720.407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X492" s="85">
        <v>718.294</v>
      </c>
      <c r="Y492" s="92">
        <f t="shared" si="49"/>
        <v>99.70669357738056</v>
      </c>
      <c r="Z492" s="100"/>
      <c r="AA492" s="134"/>
      <c r="AB492" s="134"/>
    </row>
    <row r="493" spans="1:28" s="24" customFormat="1" ht="15.75" outlineLevel="3">
      <c r="A493" s="65" t="s">
        <v>41</v>
      </c>
      <c r="B493" s="30" t="s">
        <v>16</v>
      </c>
      <c r="C493" s="30" t="s">
        <v>257</v>
      </c>
      <c r="D493" s="30" t="s">
        <v>5</v>
      </c>
      <c r="E493" s="30"/>
      <c r="F493" s="78">
        <f>F494+F499</f>
        <v>3961.9049</v>
      </c>
      <c r="G493" s="10" t="e">
        <f>#REF!</f>
        <v>#REF!</v>
      </c>
      <c r="H493" s="10" t="e">
        <f>#REF!</f>
        <v>#REF!</v>
      </c>
      <c r="I493" s="10" t="e">
        <f>#REF!</f>
        <v>#REF!</v>
      </c>
      <c r="J493" s="10" t="e">
        <f>#REF!</f>
        <v>#REF!</v>
      </c>
      <c r="K493" s="10" t="e">
        <f>#REF!</f>
        <v>#REF!</v>
      </c>
      <c r="L493" s="10" t="e">
        <f>#REF!</f>
        <v>#REF!</v>
      </c>
      <c r="M493" s="10" t="e">
        <f>#REF!</f>
        <v>#REF!</v>
      </c>
      <c r="N493" s="10" t="e">
        <f>#REF!</f>
        <v>#REF!</v>
      </c>
      <c r="O493" s="10" t="e">
        <f>#REF!</f>
        <v>#REF!</v>
      </c>
      <c r="P493" s="10" t="e">
        <f>#REF!</f>
        <v>#REF!</v>
      </c>
      <c r="Q493" s="10" t="e">
        <f>#REF!</f>
        <v>#REF!</v>
      </c>
      <c r="R493" s="10" t="e">
        <f>#REF!</f>
        <v>#REF!</v>
      </c>
      <c r="S493" s="10" t="e">
        <f>#REF!</f>
        <v>#REF!</v>
      </c>
      <c r="T493" s="10" t="e">
        <f>#REF!</f>
        <v>#REF!</v>
      </c>
      <c r="U493" s="10" t="e">
        <f>#REF!</f>
        <v>#REF!</v>
      </c>
      <c r="V493" s="10" t="e">
        <f>#REF!</f>
        <v>#REF!</v>
      </c>
      <c r="X493" s="78">
        <f>X494+X499</f>
        <v>3961.9030000000002</v>
      </c>
      <c r="Y493" s="92">
        <f t="shared" si="49"/>
        <v>99.99995204327091</v>
      </c>
      <c r="Z493" s="100"/>
      <c r="AA493" s="137"/>
      <c r="AB493" s="137"/>
    </row>
    <row r="494" spans="1:28" s="24" customFormat="1" ht="31.5" outlineLevel="3">
      <c r="A494" s="22" t="s">
        <v>136</v>
      </c>
      <c r="B494" s="9" t="s">
        <v>16</v>
      </c>
      <c r="C494" s="9" t="s">
        <v>258</v>
      </c>
      <c r="D494" s="9" t="s">
        <v>5</v>
      </c>
      <c r="E494" s="9"/>
      <c r="F494" s="72">
        <f>F495</f>
        <v>24.89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X494" s="72">
        <f>X495</f>
        <v>24.888</v>
      </c>
      <c r="Y494" s="92">
        <f t="shared" si="49"/>
        <v>99.99196464443551</v>
      </c>
      <c r="Z494" s="100"/>
      <c r="AA494" s="137"/>
      <c r="AB494" s="137"/>
    </row>
    <row r="495" spans="1:28" s="24" customFormat="1" ht="31.5" outlineLevel="3">
      <c r="A495" s="22" t="s">
        <v>138</v>
      </c>
      <c r="B495" s="9" t="s">
        <v>16</v>
      </c>
      <c r="C495" s="9" t="s">
        <v>259</v>
      </c>
      <c r="D495" s="9" t="s">
        <v>5</v>
      </c>
      <c r="E495" s="9"/>
      <c r="F495" s="72">
        <f>F496</f>
        <v>24.89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X495" s="72">
        <f>X496</f>
        <v>24.888</v>
      </c>
      <c r="Y495" s="92">
        <f t="shared" si="49"/>
        <v>99.99196464443551</v>
      </c>
      <c r="Z495" s="100"/>
      <c r="AA495" s="137"/>
      <c r="AB495" s="137"/>
    </row>
    <row r="496" spans="1:28" s="24" customFormat="1" ht="63" outlineLevel="3">
      <c r="A496" s="47" t="s">
        <v>391</v>
      </c>
      <c r="B496" s="19" t="s">
        <v>16</v>
      </c>
      <c r="C496" s="19" t="s">
        <v>385</v>
      </c>
      <c r="D496" s="19" t="s">
        <v>5</v>
      </c>
      <c r="E496" s="19"/>
      <c r="F496" s="73">
        <f>F497</f>
        <v>24.89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X496" s="73">
        <f>X497</f>
        <v>24.888</v>
      </c>
      <c r="Y496" s="92">
        <f t="shared" si="49"/>
        <v>99.99196464443551</v>
      </c>
      <c r="Z496" s="100"/>
      <c r="AA496" s="137"/>
      <c r="AB496" s="137"/>
    </row>
    <row r="497" spans="1:28" s="24" customFormat="1" ht="31.5" outlineLevel="3">
      <c r="A497" s="5" t="s">
        <v>107</v>
      </c>
      <c r="B497" s="6" t="s">
        <v>16</v>
      </c>
      <c r="C497" s="6" t="s">
        <v>385</v>
      </c>
      <c r="D497" s="6" t="s">
        <v>108</v>
      </c>
      <c r="E497" s="6"/>
      <c r="F497" s="74">
        <f>F498</f>
        <v>24.89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X497" s="74">
        <f>X498</f>
        <v>24.888</v>
      </c>
      <c r="Y497" s="92">
        <f t="shared" si="49"/>
        <v>99.99196464443551</v>
      </c>
      <c r="Z497" s="100"/>
      <c r="AA497" s="137"/>
      <c r="AB497" s="137"/>
    </row>
    <row r="498" spans="1:28" s="24" customFormat="1" ht="31.5" outlineLevel="3">
      <c r="A498" s="44" t="s">
        <v>128</v>
      </c>
      <c r="B498" s="45" t="s">
        <v>16</v>
      </c>
      <c r="C498" s="45" t="s">
        <v>385</v>
      </c>
      <c r="D498" s="45" t="s">
        <v>129</v>
      </c>
      <c r="E498" s="45"/>
      <c r="F498" s="75">
        <v>24.89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X498" s="85">
        <v>24.888</v>
      </c>
      <c r="Y498" s="92">
        <f t="shared" si="49"/>
        <v>99.99196464443551</v>
      </c>
      <c r="Z498" s="100"/>
      <c r="AA498" s="134"/>
      <c r="AB498" s="134"/>
    </row>
    <row r="499" spans="1:28" s="24" customFormat="1" ht="15.75" outlineLevel="3">
      <c r="A499" s="14" t="s">
        <v>146</v>
      </c>
      <c r="B499" s="9" t="s">
        <v>16</v>
      </c>
      <c r="C499" s="9" t="s">
        <v>257</v>
      </c>
      <c r="D499" s="9" t="s">
        <v>5</v>
      </c>
      <c r="E499" s="9"/>
      <c r="F499" s="72">
        <f>F500</f>
        <v>3937.0149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X499" s="72">
        <f>X500</f>
        <v>3937.0150000000003</v>
      </c>
      <c r="Y499" s="92">
        <f t="shared" si="49"/>
        <v>100.00000253999548</v>
      </c>
      <c r="Z499" s="100"/>
      <c r="AA499" s="137"/>
      <c r="AB499" s="137"/>
    </row>
    <row r="500" spans="1:28" s="24" customFormat="1" ht="15.75" outlineLevel="5">
      <c r="A500" s="8" t="s">
        <v>237</v>
      </c>
      <c r="B500" s="9" t="s">
        <v>16</v>
      </c>
      <c r="C500" s="9" t="s">
        <v>340</v>
      </c>
      <c r="D500" s="9" t="s">
        <v>5</v>
      </c>
      <c r="E500" s="9"/>
      <c r="F500" s="72">
        <f>F501+F504</f>
        <v>3937.0149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X500" s="72">
        <f>X501+X504</f>
        <v>3937.0150000000003</v>
      </c>
      <c r="Y500" s="92">
        <f aca="true" t="shared" si="53" ref="Y500:Y552">X500/F500*100</f>
        <v>100.00000253999548</v>
      </c>
      <c r="Z500" s="100"/>
      <c r="AA500" s="137"/>
      <c r="AB500" s="137"/>
    </row>
    <row r="501" spans="1:28" s="24" customFormat="1" ht="31.5" outlineLevel="5">
      <c r="A501" s="57" t="s">
        <v>181</v>
      </c>
      <c r="B501" s="19" t="s">
        <v>16</v>
      </c>
      <c r="C501" s="19" t="s">
        <v>384</v>
      </c>
      <c r="D501" s="19" t="s">
        <v>5</v>
      </c>
      <c r="E501" s="19"/>
      <c r="F501" s="73">
        <f>F502</f>
        <v>1280.3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X501" s="73">
        <f>X502</f>
        <v>1280.3</v>
      </c>
      <c r="Y501" s="92">
        <f t="shared" si="53"/>
        <v>100</v>
      </c>
      <c r="Z501" s="100"/>
      <c r="AA501" s="137"/>
      <c r="AB501" s="137"/>
    </row>
    <row r="502" spans="1:28" s="24" customFormat="1" ht="31.5" outlineLevel="5">
      <c r="A502" s="5" t="s">
        <v>107</v>
      </c>
      <c r="B502" s="6" t="s">
        <v>16</v>
      </c>
      <c r="C502" s="6" t="s">
        <v>384</v>
      </c>
      <c r="D502" s="6" t="s">
        <v>108</v>
      </c>
      <c r="E502" s="6"/>
      <c r="F502" s="74">
        <f>F503</f>
        <v>1280.3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X502" s="74">
        <f>X503</f>
        <v>1280.3</v>
      </c>
      <c r="Y502" s="92">
        <f t="shared" si="53"/>
        <v>100</v>
      </c>
      <c r="Z502" s="100"/>
      <c r="AA502" s="137"/>
      <c r="AB502" s="137"/>
    </row>
    <row r="503" spans="1:28" s="24" customFormat="1" ht="15.75" outlineLevel="5">
      <c r="A503" s="44" t="s">
        <v>130</v>
      </c>
      <c r="B503" s="45" t="s">
        <v>16</v>
      </c>
      <c r="C503" s="45" t="s">
        <v>384</v>
      </c>
      <c r="D503" s="45" t="s">
        <v>129</v>
      </c>
      <c r="E503" s="45"/>
      <c r="F503" s="75">
        <v>1280.3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X503" s="75">
        <v>1280.3</v>
      </c>
      <c r="Y503" s="92">
        <f t="shared" si="53"/>
        <v>100</v>
      </c>
      <c r="Z503" s="100"/>
      <c r="AA503" s="134"/>
      <c r="AB503" s="134"/>
    </row>
    <row r="504" spans="1:28" s="24" customFormat="1" ht="20.25" customHeight="1" outlineLevel="5">
      <c r="A504" s="57" t="s">
        <v>440</v>
      </c>
      <c r="B504" s="19" t="s">
        <v>16</v>
      </c>
      <c r="C504" s="19" t="s">
        <v>439</v>
      </c>
      <c r="D504" s="19" t="s">
        <v>5</v>
      </c>
      <c r="E504" s="19"/>
      <c r="F504" s="73">
        <f>F505</f>
        <v>2656.7149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X504" s="73">
        <f>X505</f>
        <v>2656.715</v>
      </c>
      <c r="Y504" s="92">
        <f t="shared" si="53"/>
        <v>100.0000037640471</v>
      </c>
      <c r="Z504" s="100"/>
      <c r="AA504" s="137"/>
      <c r="AB504" s="137"/>
    </row>
    <row r="505" spans="1:28" s="24" customFormat="1" ht="31.5" outlineLevel="5">
      <c r="A505" s="5" t="s">
        <v>107</v>
      </c>
      <c r="B505" s="6" t="s">
        <v>16</v>
      </c>
      <c r="C505" s="6" t="s">
        <v>439</v>
      </c>
      <c r="D505" s="6" t="s">
        <v>108</v>
      </c>
      <c r="E505" s="6"/>
      <c r="F505" s="74">
        <f>F506</f>
        <v>2656.7149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X505" s="74">
        <f>X506</f>
        <v>2656.715</v>
      </c>
      <c r="Y505" s="92">
        <f t="shared" si="53"/>
        <v>100.0000037640471</v>
      </c>
      <c r="Z505" s="100"/>
      <c r="AA505" s="137"/>
      <c r="AB505" s="137"/>
    </row>
    <row r="506" spans="1:28" s="24" customFormat="1" ht="15.75" outlineLevel="5">
      <c r="A506" s="44" t="s">
        <v>130</v>
      </c>
      <c r="B506" s="45" t="s">
        <v>16</v>
      </c>
      <c r="C506" s="45" t="s">
        <v>439</v>
      </c>
      <c r="D506" s="45" t="s">
        <v>129</v>
      </c>
      <c r="E506" s="45"/>
      <c r="F506" s="75">
        <v>2656.7149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X506" s="115">
        <v>2656.715</v>
      </c>
      <c r="Y506" s="92">
        <f t="shared" si="53"/>
        <v>100.0000037640471</v>
      </c>
      <c r="Z506" s="100"/>
      <c r="AA506" s="134"/>
      <c r="AB506" s="134"/>
    </row>
    <row r="507" spans="1:28" s="24" customFormat="1" ht="15.75" outlineLevel="5">
      <c r="A507" s="65" t="s">
        <v>46</v>
      </c>
      <c r="B507" s="30" t="s">
        <v>23</v>
      </c>
      <c r="C507" s="30" t="s">
        <v>257</v>
      </c>
      <c r="D507" s="30" t="s">
        <v>5</v>
      </c>
      <c r="E507" s="30"/>
      <c r="F507" s="78">
        <f>F508</f>
        <v>3962</v>
      </c>
      <c r="G507" s="10">
        <f aca="true" t="shared" si="54" ref="G507:V507">G509</f>
        <v>0</v>
      </c>
      <c r="H507" s="10">
        <f t="shared" si="54"/>
        <v>0</v>
      </c>
      <c r="I507" s="10">
        <f t="shared" si="54"/>
        <v>0</v>
      </c>
      <c r="J507" s="10">
        <f t="shared" si="54"/>
        <v>0</v>
      </c>
      <c r="K507" s="10">
        <f t="shared" si="54"/>
        <v>0</v>
      </c>
      <c r="L507" s="10">
        <f t="shared" si="54"/>
        <v>0</v>
      </c>
      <c r="M507" s="10">
        <f t="shared" si="54"/>
        <v>0</v>
      </c>
      <c r="N507" s="10">
        <f t="shared" si="54"/>
        <v>0</v>
      </c>
      <c r="O507" s="10">
        <f t="shared" si="54"/>
        <v>0</v>
      </c>
      <c r="P507" s="10">
        <f t="shared" si="54"/>
        <v>0</v>
      </c>
      <c r="Q507" s="10">
        <f t="shared" si="54"/>
        <v>0</v>
      </c>
      <c r="R507" s="10">
        <f t="shared" si="54"/>
        <v>0</v>
      </c>
      <c r="S507" s="10">
        <f t="shared" si="54"/>
        <v>0</v>
      </c>
      <c r="T507" s="10">
        <f t="shared" si="54"/>
        <v>0</v>
      </c>
      <c r="U507" s="10">
        <f t="shared" si="54"/>
        <v>0</v>
      </c>
      <c r="V507" s="10">
        <f t="shared" si="54"/>
        <v>0</v>
      </c>
      <c r="X507" s="78">
        <f>X508</f>
        <v>3962</v>
      </c>
      <c r="Y507" s="92">
        <f t="shared" si="53"/>
        <v>100</v>
      </c>
      <c r="Z507" s="100"/>
      <c r="AA507" s="137"/>
      <c r="AB507" s="137"/>
    </row>
    <row r="508" spans="1:28" s="24" customFormat="1" ht="31.5" outlineLevel="5">
      <c r="A508" s="22" t="s">
        <v>136</v>
      </c>
      <c r="B508" s="9" t="s">
        <v>23</v>
      </c>
      <c r="C508" s="9" t="s">
        <v>258</v>
      </c>
      <c r="D508" s="9" t="s">
        <v>5</v>
      </c>
      <c r="E508" s="9"/>
      <c r="F508" s="72">
        <f>F509</f>
        <v>3962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X508" s="72">
        <f>X509</f>
        <v>3962</v>
      </c>
      <c r="Y508" s="92">
        <f t="shared" si="53"/>
        <v>100</v>
      </c>
      <c r="Z508" s="100"/>
      <c r="AA508" s="137"/>
      <c r="AB508" s="137"/>
    </row>
    <row r="509" spans="1:28" s="24" customFormat="1" ht="31.5" outlineLevel="5">
      <c r="A509" s="22" t="s">
        <v>138</v>
      </c>
      <c r="B509" s="9" t="s">
        <v>23</v>
      </c>
      <c r="C509" s="9" t="s">
        <v>259</v>
      </c>
      <c r="D509" s="9" t="s">
        <v>5</v>
      </c>
      <c r="E509" s="9"/>
      <c r="F509" s="72">
        <f>F510</f>
        <v>3962</v>
      </c>
      <c r="G509" s="13">
        <f aca="true" t="shared" si="55" ref="G509:V510">G510</f>
        <v>0</v>
      </c>
      <c r="H509" s="13">
        <f t="shared" si="55"/>
        <v>0</v>
      </c>
      <c r="I509" s="13">
        <f t="shared" si="55"/>
        <v>0</v>
      </c>
      <c r="J509" s="13">
        <f t="shared" si="55"/>
        <v>0</v>
      </c>
      <c r="K509" s="13">
        <f t="shared" si="55"/>
        <v>0</v>
      </c>
      <c r="L509" s="13">
        <f t="shared" si="55"/>
        <v>0</v>
      </c>
      <c r="M509" s="13">
        <f t="shared" si="55"/>
        <v>0</v>
      </c>
      <c r="N509" s="13">
        <f t="shared" si="55"/>
        <v>0</v>
      </c>
      <c r="O509" s="13">
        <f t="shared" si="55"/>
        <v>0</v>
      </c>
      <c r="P509" s="13">
        <f t="shared" si="55"/>
        <v>0</v>
      </c>
      <c r="Q509" s="13">
        <f t="shared" si="55"/>
        <v>0</v>
      </c>
      <c r="R509" s="13">
        <f t="shared" si="55"/>
        <v>0</v>
      </c>
      <c r="S509" s="13">
        <f t="shared" si="55"/>
        <v>0</v>
      </c>
      <c r="T509" s="13">
        <f t="shared" si="55"/>
        <v>0</v>
      </c>
      <c r="U509" s="13">
        <f t="shared" si="55"/>
        <v>0</v>
      </c>
      <c r="V509" s="13">
        <f t="shared" si="55"/>
        <v>0</v>
      </c>
      <c r="X509" s="72">
        <f>X510</f>
        <v>3962</v>
      </c>
      <c r="Y509" s="92">
        <f t="shared" si="53"/>
        <v>100</v>
      </c>
      <c r="Z509" s="100"/>
      <c r="AA509" s="137"/>
      <c r="AB509" s="137"/>
    </row>
    <row r="510" spans="1:28" s="24" customFormat="1" ht="47.25" outlineLevel="5">
      <c r="A510" s="57" t="s">
        <v>182</v>
      </c>
      <c r="B510" s="19" t="s">
        <v>23</v>
      </c>
      <c r="C510" s="19" t="s">
        <v>341</v>
      </c>
      <c r="D510" s="19" t="s">
        <v>5</v>
      </c>
      <c r="E510" s="19"/>
      <c r="F510" s="73">
        <f>F511</f>
        <v>3962</v>
      </c>
      <c r="G510" s="7">
        <f t="shared" si="55"/>
        <v>0</v>
      </c>
      <c r="H510" s="7">
        <f t="shared" si="55"/>
        <v>0</v>
      </c>
      <c r="I510" s="7">
        <f t="shared" si="55"/>
        <v>0</v>
      </c>
      <c r="J510" s="7">
        <f t="shared" si="55"/>
        <v>0</v>
      </c>
      <c r="K510" s="7">
        <f t="shared" si="55"/>
        <v>0</v>
      </c>
      <c r="L510" s="7">
        <f t="shared" si="55"/>
        <v>0</v>
      </c>
      <c r="M510" s="7">
        <f t="shared" si="55"/>
        <v>0</v>
      </c>
      <c r="N510" s="7">
        <f t="shared" si="55"/>
        <v>0</v>
      </c>
      <c r="O510" s="7">
        <f t="shared" si="55"/>
        <v>0</v>
      </c>
      <c r="P510" s="7">
        <f t="shared" si="55"/>
        <v>0</v>
      </c>
      <c r="Q510" s="7">
        <f t="shared" si="55"/>
        <v>0</v>
      </c>
      <c r="R510" s="7">
        <f t="shared" si="55"/>
        <v>0</v>
      </c>
      <c r="S510" s="7">
        <f t="shared" si="55"/>
        <v>0</v>
      </c>
      <c r="T510" s="7">
        <f t="shared" si="55"/>
        <v>0</v>
      </c>
      <c r="U510" s="7">
        <f t="shared" si="55"/>
        <v>0</v>
      </c>
      <c r="V510" s="7">
        <f t="shared" si="55"/>
        <v>0</v>
      </c>
      <c r="X510" s="73">
        <f>X511</f>
        <v>3962</v>
      </c>
      <c r="Y510" s="92">
        <f t="shared" si="53"/>
        <v>100</v>
      </c>
      <c r="Z510" s="100"/>
      <c r="AA510" s="137"/>
      <c r="AB510" s="137"/>
    </row>
    <row r="511" spans="1:28" s="24" customFormat="1" ht="15.75" outlineLevel="5">
      <c r="A511" s="5" t="s">
        <v>127</v>
      </c>
      <c r="B511" s="6" t="s">
        <v>23</v>
      </c>
      <c r="C511" s="6" t="s">
        <v>341</v>
      </c>
      <c r="D511" s="6" t="s">
        <v>125</v>
      </c>
      <c r="E511" s="6"/>
      <c r="F511" s="74">
        <f>F512</f>
        <v>3962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X511" s="74">
        <f>X512</f>
        <v>3962</v>
      </c>
      <c r="Y511" s="92">
        <f t="shared" si="53"/>
        <v>100</v>
      </c>
      <c r="Z511" s="100"/>
      <c r="AA511" s="137"/>
      <c r="AB511" s="137"/>
    </row>
    <row r="512" spans="1:28" s="24" customFormat="1" ht="31.5" outlineLevel="5">
      <c r="A512" s="44" t="s">
        <v>128</v>
      </c>
      <c r="B512" s="45" t="s">
        <v>23</v>
      </c>
      <c r="C512" s="45" t="s">
        <v>341</v>
      </c>
      <c r="D512" s="45" t="s">
        <v>126</v>
      </c>
      <c r="E512" s="45"/>
      <c r="F512" s="75">
        <v>3962</v>
      </c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X512" s="115">
        <v>3962</v>
      </c>
      <c r="Y512" s="92">
        <f t="shared" si="53"/>
        <v>100</v>
      </c>
      <c r="Z512" s="100"/>
      <c r="AA512" s="136"/>
      <c r="AB512" s="136"/>
    </row>
    <row r="513" spans="1:28" s="24" customFormat="1" ht="15.75" outlineLevel="5">
      <c r="A513" s="65" t="s">
        <v>183</v>
      </c>
      <c r="B513" s="30" t="s">
        <v>184</v>
      </c>
      <c r="C513" s="30" t="s">
        <v>257</v>
      </c>
      <c r="D513" s="30" t="s">
        <v>5</v>
      </c>
      <c r="E513" s="30"/>
      <c r="F513" s="78">
        <f>F514</f>
        <v>10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X513" s="78">
        <f>X514</f>
        <v>10</v>
      </c>
      <c r="Y513" s="92">
        <f t="shared" si="53"/>
        <v>100</v>
      </c>
      <c r="Z513" s="100"/>
      <c r="AA513" s="137"/>
      <c r="AB513" s="137"/>
    </row>
    <row r="514" spans="1:28" s="24" customFormat="1" ht="15.75" outlineLevel="5">
      <c r="A514" s="14" t="s">
        <v>390</v>
      </c>
      <c r="B514" s="9" t="s">
        <v>184</v>
      </c>
      <c r="C514" s="9" t="s">
        <v>342</v>
      </c>
      <c r="D514" s="9" t="s">
        <v>5</v>
      </c>
      <c r="E514" s="9"/>
      <c r="F514" s="72">
        <f>F515</f>
        <v>10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X514" s="72">
        <f>X515</f>
        <v>10</v>
      </c>
      <c r="Y514" s="92">
        <f t="shared" si="53"/>
        <v>100</v>
      </c>
      <c r="Z514" s="100"/>
      <c r="AA514" s="137"/>
      <c r="AB514" s="137"/>
    </row>
    <row r="515" spans="1:28" s="24" customFormat="1" ht="33" customHeight="1" outlineLevel="5">
      <c r="A515" s="57" t="s">
        <v>186</v>
      </c>
      <c r="B515" s="19" t="s">
        <v>184</v>
      </c>
      <c r="C515" s="19" t="s">
        <v>343</v>
      </c>
      <c r="D515" s="19" t="s">
        <v>5</v>
      </c>
      <c r="E515" s="19"/>
      <c r="F515" s="73">
        <f>F516</f>
        <v>10</v>
      </c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X515" s="73">
        <f>X516</f>
        <v>10</v>
      </c>
      <c r="Y515" s="92">
        <f t="shared" si="53"/>
        <v>100</v>
      </c>
      <c r="Z515" s="100"/>
      <c r="AA515" s="137"/>
      <c r="AB515" s="137"/>
    </row>
    <row r="516" spans="1:28" s="24" customFormat="1" ht="15.75" outlineLevel="5">
      <c r="A516" s="5" t="s">
        <v>95</v>
      </c>
      <c r="B516" s="6" t="s">
        <v>185</v>
      </c>
      <c r="C516" s="6" t="s">
        <v>343</v>
      </c>
      <c r="D516" s="6" t="s">
        <v>96</v>
      </c>
      <c r="E516" s="6"/>
      <c r="F516" s="74">
        <f>F517</f>
        <v>10</v>
      </c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X516" s="74">
        <f>X517</f>
        <v>10</v>
      </c>
      <c r="Y516" s="92">
        <f t="shared" si="53"/>
        <v>100</v>
      </c>
      <c r="Z516" s="100"/>
      <c r="AA516" s="137"/>
      <c r="AB516" s="137"/>
    </row>
    <row r="517" spans="1:28" s="24" customFormat="1" ht="31.5" outlineLevel="5">
      <c r="A517" s="44" t="s">
        <v>99</v>
      </c>
      <c r="B517" s="45" t="s">
        <v>184</v>
      </c>
      <c r="C517" s="45" t="s">
        <v>343</v>
      </c>
      <c r="D517" s="45" t="s">
        <v>100</v>
      </c>
      <c r="E517" s="45"/>
      <c r="F517" s="75">
        <v>10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X517" s="115">
        <v>10</v>
      </c>
      <c r="Y517" s="92">
        <f t="shared" si="53"/>
        <v>100</v>
      </c>
      <c r="Z517" s="100"/>
      <c r="AA517" s="134"/>
      <c r="AB517" s="134"/>
    </row>
    <row r="518" spans="1:28" s="24" customFormat="1" ht="15.75" outlineLevel="5">
      <c r="A518" s="16" t="s">
        <v>78</v>
      </c>
      <c r="B518" s="30" t="s">
        <v>49</v>
      </c>
      <c r="C518" s="30" t="s">
        <v>257</v>
      </c>
      <c r="D518" s="30" t="s">
        <v>5</v>
      </c>
      <c r="E518" s="30"/>
      <c r="F518" s="78">
        <f>F519+F525</f>
        <v>150</v>
      </c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120"/>
      <c r="X518" s="78">
        <f>X519+X525</f>
        <v>150</v>
      </c>
      <c r="Y518" s="92">
        <f t="shared" si="53"/>
        <v>100</v>
      </c>
      <c r="Z518" s="100"/>
      <c r="AA518" s="137"/>
      <c r="AB518" s="137"/>
    </row>
    <row r="519" spans="1:28" s="24" customFormat="1" ht="15.75" outlineLevel="5">
      <c r="A519" s="8" t="s">
        <v>39</v>
      </c>
      <c r="B519" s="9" t="s">
        <v>17</v>
      </c>
      <c r="C519" s="9" t="s">
        <v>257</v>
      </c>
      <c r="D519" s="9" t="s">
        <v>5</v>
      </c>
      <c r="E519" s="9"/>
      <c r="F519" s="72">
        <f>F520</f>
        <v>150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X519" s="72">
        <f>X520</f>
        <v>150</v>
      </c>
      <c r="Y519" s="92">
        <f t="shared" si="53"/>
        <v>100</v>
      </c>
      <c r="Z519" s="100"/>
      <c r="AA519" s="137"/>
      <c r="AB519" s="137"/>
    </row>
    <row r="520" spans="1:28" s="24" customFormat="1" ht="15.75" outlineLevel="5">
      <c r="A520" s="56" t="s">
        <v>238</v>
      </c>
      <c r="B520" s="19" t="s">
        <v>17</v>
      </c>
      <c r="C520" s="19" t="s">
        <v>344</v>
      </c>
      <c r="D520" s="19" t="s">
        <v>5</v>
      </c>
      <c r="E520" s="19"/>
      <c r="F520" s="73">
        <f>F521</f>
        <v>150</v>
      </c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X520" s="73">
        <f>X521</f>
        <v>150</v>
      </c>
      <c r="Y520" s="92">
        <f t="shared" si="53"/>
        <v>100</v>
      </c>
      <c r="Z520" s="100"/>
      <c r="AA520" s="137"/>
      <c r="AB520" s="137"/>
    </row>
    <row r="521" spans="1:28" s="24" customFormat="1" ht="36" customHeight="1" outlineLevel="5">
      <c r="A521" s="57" t="s">
        <v>187</v>
      </c>
      <c r="B521" s="19" t="s">
        <v>17</v>
      </c>
      <c r="C521" s="19" t="s">
        <v>345</v>
      </c>
      <c r="D521" s="19" t="s">
        <v>5</v>
      </c>
      <c r="E521" s="19"/>
      <c r="F521" s="73">
        <f>F522+F523</f>
        <v>150</v>
      </c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X521" s="73">
        <f>X522+X523</f>
        <v>150</v>
      </c>
      <c r="Y521" s="92">
        <f t="shared" si="53"/>
        <v>100</v>
      </c>
      <c r="Z521" s="100"/>
      <c r="AA521" s="137"/>
      <c r="AB521" s="137"/>
    </row>
    <row r="522" spans="1:28" s="24" customFormat="1" ht="22.5" customHeight="1" outlineLevel="5">
      <c r="A522" s="84" t="s">
        <v>363</v>
      </c>
      <c r="B522" s="83" t="s">
        <v>17</v>
      </c>
      <c r="C522" s="83" t="s">
        <v>345</v>
      </c>
      <c r="D522" s="83" t="s">
        <v>364</v>
      </c>
      <c r="E522" s="83"/>
      <c r="F522" s="85">
        <v>43.5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X522" s="115">
        <v>43.5</v>
      </c>
      <c r="Y522" s="92">
        <f t="shared" si="53"/>
        <v>100</v>
      </c>
      <c r="Z522" s="100"/>
      <c r="AA522" s="134"/>
      <c r="AB522" s="134"/>
    </row>
    <row r="523" spans="1:28" s="24" customFormat="1" ht="15.75" outlineLevel="5">
      <c r="A523" s="5" t="s">
        <v>95</v>
      </c>
      <c r="B523" s="6" t="s">
        <v>17</v>
      </c>
      <c r="C523" s="6" t="s">
        <v>345</v>
      </c>
      <c r="D523" s="6" t="s">
        <v>96</v>
      </c>
      <c r="E523" s="6"/>
      <c r="F523" s="74">
        <f>F524</f>
        <v>106.5</v>
      </c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X523" s="74">
        <f>X524</f>
        <v>106.5</v>
      </c>
      <c r="Y523" s="92">
        <f t="shared" si="53"/>
        <v>100</v>
      </c>
      <c r="Z523" s="100"/>
      <c r="AA523" s="137"/>
      <c r="AB523" s="137"/>
    </row>
    <row r="524" spans="1:28" s="24" customFormat="1" ht="31.5" outlineLevel="5">
      <c r="A524" s="44" t="s">
        <v>99</v>
      </c>
      <c r="B524" s="45" t="s">
        <v>17</v>
      </c>
      <c r="C524" s="45" t="s">
        <v>345</v>
      </c>
      <c r="D524" s="45" t="s">
        <v>100</v>
      </c>
      <c r="E524" s="45"/>
      <c r="F524" s="75">
        <v>106.5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X524" s="115">
        <v>106.5</v>
      </c>
      <c r="Y524" s="92">
        <f t="shared" si="53"/>
        <v>100</v>
      </c>
      <c r="Z524" s="100"/>
      <c r="AA524" s="134"/>
      <c r="AB524" s="134"/>
    </row>
    <row r="525" spans="1:28" s="24" customFormat="1" ht="15.75" outlineLevel="5">
      <c r="A525" s="21" t="s">
        <v>88</v>
      </c>
      <c r="B525" s="9" t="s">
        <v>89</v>
      </c>
      <c r="C525" s="9" t="s">
        <v>257</v>
      </c>
      <c r="D525" s="9" t="s">
        <v>5</v>
      </c>
      <c r="E525" s="6"/>
      <c r="F525" s="72">
        <f>F526</f>
        <v>0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X525" s="72">
        <f>X526</f>
        <v>0</v>
      </c>
      <c r="Y525" s="92">
        <v>0</v>
      </c>
      <c r="Z525" s="100"/>
      <c r="AA525" s="137"/>
      <c r="AB525" s="137"/>
    </row>
    <row r="526" spans="1:28" s="24" customFormat="1" ht="15.75" outlineLevel="5">
      <c r="A526" s="56" t="s">
        <v>238</v>
      </c>
      <c r="B526" s="19" t="s">
        <v>89</v>
      </c>
      <c r="C526" s="19" t="s">
        <v>344</v>
      </c>
      <c r="D526" s="19" t="s">
        <v>5</v>
      </c>
      <c r="E526" s="19"/>
      <c r="F526" s="73">
        <f>F527</f>
        <v>0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X526" s="73">
        <f>X527</f>
        <v>0</v>
      </c>
      <c r="Y526" s="92">
        <v>0</v>
      </c>
      <c r="Z526" s="100"/>
      <c r="AA526" s="137"/>
      <c r="AB526" s="137"/>
    </row>
    <row r="527" spans="1:28" s="24" customFormat="1" ht="47.25" outlineLevel="5">
      <c r="A527" s="5" t="s">
        <v>188</v>
      </c>
      <c r="B527" s="6" t="s">
        <v>89</v>
      </c>
      <c r="C527" s="6" t="s">
        <v>346</v>
      </c>
      <c r="D527" s="6" t="s">
        <v>5</v>
      </c>
      <c r="E527" s="6"/>
      <c r="F527" s="74">
        <f>F528</f>
        <v>0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X527" s="74">
        <f>X528</f>
        <v>0</v>
      </c>
      <c r="Y527" s="92">
        <v>0</v>
      </c>
      <c r="Z527" s="100"/>
      <c r="AA527" s="137"/>
      <c r="AB527" s="137"/>
    </row>
    <row r="528" spans="1:28" s="24" customFormat="1" ht="15.75" outlineLevel="5">
      <c r="A528" s="44" t="s">
        <v>120</v>
      </c>
      <c r="B528" s="45" t="s">
        <v>89</v>
      </c>
      <c r="C528" s="45" t="s">
        <v>346</v>
      </c>
      <c r="D528" s="45" t="s">
        <v>119</v>
      </c>
      <c r="E528" s="45"/>
      <c r="F528" s="75">
        <v>0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X528" s="98">
        <v>0</v>
      </c>
      <c r="Y528" s="92">
        <v>0</v>
      </c>
      <c r="Z528" s="100"/>
      <c r="AA528" s="137"/>
      <c r="AB528" s="137"/>
    </row>
    <row r="529" spans="1:28" s="24" customFormat="1" ht="15.75" outlineLevel="5">
      <c r="A529" s="16" t="s">
        <v>73</v>
      </c>
      <c r="B529" s="30" t="s">
        <v>74</v>
      </c>
      <c r="C529" s="30" t="s">
        <v>257</v>
      </c>
      <c r="D529" s="30" t="s">
        <v>5</v>
      </c>
      <c r="E529" s="30"/>
      <c r="F529" s="78">
        <f>F530+F536</f>
        <v>2550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120"/>
      <c r="X529" s="78">
        <f>X530+X536</f>
        <v>2548.18</v>
      </c>
      <c r="Y529" s="92">
        <f t="shared" si="53"/>
        <v>99.92862745098039</v>
      </c>
      <c r="Z529" s="100"/>
      <c r="AA529" s="137"/>
      <c r="AB529" s="137"/>
    </row>
    <row r="530" spans="1:28" s="24" customFormat="1" ht="31.5" customHeight="1" outlineLevel="5">
      <c r="A530" s="70" t="s">
        <v>48</v>
      </c>
      <c r="B530" s="30" t="s">
        <v>75</v>
      </c>
      <c r="C530" s="30" t="s">
        <v>347</v>
      </c>
      <c r="D530" s="30" t="s">
        <v>5</v>
      </c>
      <c r="E530" s="30"/>
      <c r="F530" s="78">
        <f>F531</f>
        <v>2500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X530" s="78">
        <f>X531</f>
        <v>2500</v>
      </c>
      <c r="Y530" s="92">
        <f t="shared" si="53"/>
        <v>100</v>
      </c>
      <c r="Z530" s="100"/>
      <c r="AA530" s="137"/>
      <c r="AB530" s="137"/>
    </row>
    <row r="531" spans="1:28" s="24" customFormat="1" ht="31.5" customHeight="1" outlineLevel="5">
      <c r="A531" s="22" t="s">
        <v>136</v>
      </c>
      <c r="B531" s="9" t="s">
        <v>75</v>
      </c>
      <c r="C531" s="9" t="s">
        <v>258</v>
      </c>
      <c r="D531" s="9" t="s">
        <v>5</v>
      </c>
      <c r="E531" s="9"/>
      <c r="F531" s="72">
        <f>F532</f>
        <v>2500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X531" s="72">
        <f>X532</f>
        <v>2500</v>
      </c>
      <c r="Y531" s="92">
        <f t="shared" si="53"/>
        <v>100</v>
      </c>
      <c r="Z531" s="100"/>
      <c r="AA531" s="137"/>
      <c r="AB531" s="137"/>
    </row>
    <row r="532" spans="1:28" s="24" customFormat="1" ht="31.5" outlineLevel="5">
      <c r="A532" s="22" t="s">
        <v>138</v>
      </c>
      <c r="B532" s="9" t="s">
        <v>75</v>
      </c>
      <c r="C532" s="9" t="s">
        <v>259</v>
      </c>
      <c r="D532" s="9" t="s">
        <v>5</v>
      </c>
      <c r="E532" s="9"/>
      <c r="F532" s="72">
        <f>F533</f>
        <v>2500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X532" s="72">
        <f>X533</f>
        <v>2500</v>
      </c>
      <c r="Y532" s="92">
        <f t="shared" si="53"/>
        <v>100</v>
      </c>
      <c r="Z532" s="100"/>
      <c r="AA532" s="137"/>
      <c r="AB532" s="137"/>
    </row>
    <row r="533" spans="1:28" s="24" customFormat="1" ht="31.5" outlineLevel="5">
      <c r="A533" s="57" t="s">
        <v>189</v>
      </c>
      <c r="B533" s="19" t="s">
        <v>75</v>
      </c>
      <c r="C533" s="19" t="s">
        <v>348</v>
      </c>
      <c r="D533" s="19" t="s">
        <v>5</v>
      </c>
      <c r="E533" s="19"/>
      <c r="F533" s="73">
        <f>F534</f>
        <v>2500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X533" s="73">
        <f>X534</f>
        <v>2500</v>
      </c>
      <c r="Y533" s="92">
        <f t="shared" si="53"/>
        <v>100</v>
      </c>
      <c r="Z533" s="100"/>
      <c r="AA533" s="137"/>
      <c r="AB533" s="137"/>
    </row>
    <row r="534" spans="1:28" s="24" customFormat="1" ht="15.75" outlineLevel="5">
      <c r="A534" s="5" t="s">
        <v>121</v>
      </c>
      <c r="B534" s="6" t="s">
        <v>75</v>
      </c>
      <c r="C534" s="6" t="s">
        <v>348</v>
      </c>
      <c r="D534" s="6" t="s">
        <v>122</v>
      </c>
      <c r="E534" s="6"/>
      <c r="F534" s="74">
        <f>F535</f>
        <v>2500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X534" s="74">
        <f>X535</f>
        <v>2500</v>
      </c>
      <c r="Y534" s="92">
        <f t="shared" si="53"/>
        <v>100</v>
      </c>
      <c r="Z534" s="100"/>
      <c r="AA534" s="137"/>
      <c r="AB534" s="137"/>
    </row>
    <row r="535" spans="1:28" s="24" customFormat="1" ht="47.25" outlineLevel="5">
      <c r="A535" s="52" t="s">
        <v>204</v>
      </c>
      <c r="B535" s="45" t="s">
        <v>75</v>
      </c>
      <c r="C535" s="45" t="s">
        <v>348</v>
      </c>
      <c r="D535" s="45" t="s">
        <v>85</v>
      </c>
      <c r="E535" s="45"/>
      <c r="F535" s="75">
        <v>2500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X535" s="115">
        <v>2500</v>
      </c>
      <c r="Y535" s="92">
        <f t="shared" si="53"/>
        <v>100</v>
      </c>
      <c r="Z535" s="100"/>
      <c r="AA535" s="134"/>
      <c r="AB535" s="134"/>
    </row>
    <row r="536" spans="1:28" s="24" customFormat="1" ht="15.75" outlineLevel="5">
      <c r="A536" s="65" t="s">
        <v>77</v>
      </c>
      <c r="B536" s="30" t="s">
        <v>76</v>
      </c>
      <c r="C536" s="30" t="s">
        <v>347</v>
      </c>
      <c r="D536" s="30" t="s">
        <v>5</v>
      </c>
      <c r="E536" s="30"/>
      <c r="F536" s="78">
        <f>F537</f>
        <v>50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X536" s="78">
        <f>X537</f>
        <v>48.18</v>
      </c>
      <c r="Y536" s="92">
        <f t="shared" si="53"/>
        <v>96.36</v>
      </c>
      <c r="Z536" s="100"/>
      <c r="AA536" s="137"/>
      <c r="AB536" s="137"/>
    </row>
    <row r="537" spans="1:28" s="24" customFormat="1" ht="31.5" outlineLevel="5">
      <c r="A537" s="22" t="s">
        <v>136</v>
      </c>
      <c r="B537" s="9" t="s">
        <v>76</v>
      </c>
      <c r="C537" s="9" t="s">
        <v>258</v>
      </c>
      <c r="D537" s="9" t="s">
        <v>5</v>
      </c>
      <c r="E537" s="9"/>
      <c r="F537" s="72">
        <f>F538</f>
        <v>50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X537" s="72">
        <f>X538</f>
        <v>48.18</v>
      </c>
      <c r="Y537" s="92">
        <f t="shared" si="53"/>
        <v>96.36</v>
      </c>
      <c r="Z537" s="100"/>
      <c r="AA537" s="137"/>
      <c r="AB537" s="137"/>
    </row>
    <row r="538" spans="1:28" s="24" customFormat="1" ht="31.5" outlineLevel="5">
      <c r="A538" s="22" t="s">
        <v>138</v>
      </c>
      <c r="B538" s="9" t="s">
        <v>76</v>
      </c>
      <c r="C538" s="9" t="s">
        <v>259</v>
      </c>
      <c r="D538" s="9" t="s">
        <v>5</v>
      </c>
      <c r="E538" s="9"/>
      <c r="F538" s="72">
        <f>F539</f>
        <v>50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X538" s="72">
        <f>X539</f>
        <v>48.18</v>
      </c>
      <c r="Y538" s="92">
        <f t="shared" si="53"/>
        <v>96.36</v>
      </c>
      <c r="Z538" s="100"/>
      <c r="AA538" s="137"/>
      <c r="AB538" s="137"/>
    </row>
    <row r="539" spans="1:28" s="24" customFormat="1" ht="47.25" outlineLevel="5">
      <c r="A539" s="47" t="s">
        <v>190</v>
      </c>
      <c r="B539" s="19" t="s">
        <v>76</v>
      </c>
      <c r="C539" s="19" t="s">
        <v>349</v>
      </c>
      <c r="D539" s="19" t="s">
        <v>5</v>
      </c>
      <c r="E539" s="19"/>
      <c r="F539" s="73">
        <f>F540</f>
        <v>50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X539" s="73">
        <f>X540</f>
        <v>48.18</v>
      </c>
      <c r="Y539" s="92">
        <f t="shared" si="53"/>
        <v>96.36</v>
      </c>
      <c r="Z539" s="100"/>
      <c r="AA539" s="137"/>
      <c r="AB539" s="137"/>
    </row>
    <row r="540" spans="1:28" s="24" customFormat="1" ht="15.75" outlineLevel="5">
      <c r="A540" s="5" t="s">
        <v>95</v>
      </c>
      <c r="B540" s="6" t="s">
        <v>76</v>
      </c>
      <c r="C540" s="6" t="s">
        <v>349</v>
      </c>
      <c r="D540" s="6" t="s">
        <v>96</v>
      </c>
      <c r="E540" s="6"/>
      <c r="F540" s="74">
        <f>F541</f>
        <v>50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X540" s="74">
        <f>X541</f>
        <v>48.18</v>
      </c>
      <c r="Y540" s="92">
        <f t="shared" si="53"/>
        <v>96.36</v>
      </c>
      <c r="Z540" s="100"/>
      <c r="AA540" s="137"/>
      <c r="AB540" s="137"/>
    </row>
    <row r="541" spans="1:28" s="24" customFormat="1" ht="31.5" outlineLevel="5">
      <c r="A541" s="44" t="s">
        <v>99</v>
      </c>
      <c r="B541" s="45" t="s">
        <v>76</v>
      </c>
      <c r="C541" s="45" t="s">
        <v>349</v>
      </c>
      <c r="D541" s="45" t="s">
        <v>100</v>
      </c>
      <c r="E541" s="45"/>
      <c r="F541" s="75">
        <v>50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X541" s="115">
        <v>48.18</v>
      </c>
      <c r="Y541" s="92">
        <f t="shared" si="53"/>
        <v>96.36</v>
      </c>
      <c r="Z541" s="100"/>
      <c r="AA541" s="134"/>
      <c r="AB541" s="134"/>
    </row>
    <row r="542" spans="1:28" s="24" customFormat="1" ht="31.5" outlineLevel="5">
      <c r="A542" s="16" t="s">
        <v>68</v>
      </c>
      <c r="B542" s="30" t="s">
        <v>69</v>
      </c>
      <c r="C542" s="30" t="s">
        <v>347</v>
      </c>
      <c r="D542" s="30" t="s">
        <v>5</v>
      </c>
      <c r="E542" s="30"/>
      <c r="F542" s="78">
        <f>F543</f>
        <v>100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120"/>
      <c r="X542" s="78">
        <f>X543</f>
        <v>2.866</v>
      </c>
      <c r="Y542" s="92">
        <f t="shared" si="53"/>
        <v>2.866</v>
      </c>
      <c r="Z542" s="100"/>
      <c r="AA542" s="137"/>
      <c r="AB542" s="137"/>
    </row>
    <row r="543" spans="1:28" s="24" customFormat="1" ht="15.75" outlineLevel="5">
      <c r="A543" s="8" t="s">
        <v>30</v>
      </c>
      <c r="B543" s="9" t="s">
        <v>70</v>
      </c>
      <c r="C543" s="9" t="s">
        <v>347</v>
      </c>
      <c r="D543" s="9" t="s">
        <v>5</v>
      </c>
      <c r="E543" s="9"/>
      <c r="F543" s="72">
        <f>F544</f>
        <v>100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X543" s="72">
        <f>X544</f>
        <v>2.866</v>
      </c>
      <c r="Y543" s="92">
        <f t="shared" si="53"/>
        <v>2.866</v>
      </c>
      <c r="Z543" s="100"/>
      <c r="AA543" s="137"/>
      <c r="AB543" s="137"/>
    </row>
    <row r="544" spans="1:28" s="24" customFormat="1" ht="31.5" outlineLevel="5">
      <c r="A544" s="22" t="s">
        <v>136</v>
      </c>
      <c r="B544" s="9" t="s">
        <v>70</v>
      </c>
      <c r="C544" s="9" t="s">
        <v>258</v>
      </c>
      <c r="D544" s="9" t="s">
        <v>5</v>
      </c>
      <c r="E544" s="9"/>
      <c r="F544" s="72">
        <f>F545</f>
        <v>100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X544" s="72">
        <f>X545</f>
        <v>2.866</v>
      </c>
      <c r="Y544" s="92">
        <f t="shared" si="53"/>
        <v>2.866</v>
      </c>
      <c r="Z544" s="100"/>
      <c r="AA544" s="137"/>
      <c r="AB544" s="137"/>
    </row>
    <row r="545" spans="1:28" s="24" customFormat="1" ht="31.5" outlineLevel="5">
      <c r="A545" s="22" t="s">
        <v>138</v>
      </c>
      <c r="B545" s="9" t="s">
        <v>70</v>
      </c>
      <c r="C545" s="9" t="s">
        <v>259</v>
      </c>
      <c r="D545" s="9" t="s">
        <v>5</v>
      </c>
      <c r="E545" s="9"/>
      <c r="F545" s="72">
        <f>F546</f>
        <v>100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X545" s="72">
        <f>X546</f>
        <v>2.866</v>
      </c>
      <c r="Y545" s="92">
        <f t="shared" si="53"/>
        <v>2.866</v>
      </c>
      <c r="Z545" s="100"/>
      <c r="AA545" s="137"/>
      <c r="AB545" s="137"/>
    </row>
    <row r="546" spans="1:28" s="24" customFormat="1" ht="31.5" outlineLevel="5">
      <c r="A546" s="47" t="s">
        <v>191</v>
      </c>
      <c r="B546" s="19" t="s">
        <v>70</v>
      </c>
      <c r="C546" s="19" t="s">
        <v>350</v>
      </c>
      <c r="D546" s="19" t="s">
        <v>5</v>
      </c>
      <c r="E546" s="19"/>
      <c r="F546" s="73">
        <f>F547</f>
        <v>100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X546" s="73">
        <f>X547</f>
        <v>2.866</v>
      </c>
      <c r="Y546" s="92">
        <f t="shared" si="53"/>
        <v>2.866</v>
      </c>
      <c r="Z546" s="100"/>
      <c r="AA546" s="137"/>
      <c r="AB546" s="137"/>
    </row>
    <row r="547" spans="1:28" s="24" customFormat="1" ht="15.75" outlineLevel="5">
      <c r="A547" s="84" t="s">
        <v>131</v>
      </c>
      <c r="B547" s="83" t="s">
        <v>70</v>
      </c>
      <c r="C547" s="83" t="s">
        <v>350</v>
      </c>
      <c r="D547" s="83" t="s">
        <v>223</v>
      </c>
      <c r="E547" s="83"/>
      <c r="F547" s="85">
        <v>100</v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00"/>
      <c r="X547" s="115">
        <v>2.866</v>
      </c>
      <c r="Y547" s="92">
        <f t="shared" si="53"/>
        <v>2.866</v>
      </c>
      <c r="Z547" s="100"/>
      <c r="AA547" s="134"/>
      <c r="AB547" s="134"/>
    </row>
    <row r="548" spans="1:28" s="24" customFormat="1" ht="48" customHeight="1" outlineLevel="5">
      <c r="A548" s="16" t="s">
        <v>80</v>
      </c>
      <c r="B548" s="30" t="s">
        <v>79</v>
      </c>
      <c r="C548" s="30" t="s">
        <v>347</v>
      </c>
      <c r="D548" s="30" t="s">
        <v>5</v>
      </c>
      <c r="E548" s="30"/>
      <c r="F548" s="78">
        <f aca="true" t="shared" si="56" ref="F548:F553">F549</f>
        <v>20294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120"/>
      <c r="X548" s="78">
        <f aca="true" t="shared" si="57" ref="X548:X553">X549</f>
        <v>20294</v>
      </c>
      <c r="Y548" s="92">
        <f t="shared" si="53"/>
        <v>100</v>
      </c>
      <c r="Z548" s="100"/>
      <c r="AA548" s="137"/>
      <c r="AB548" s="137"/>
    </row>
    <row r="549" spans="1:28" s="24" customFormat="1" ht="47.25" outlineLevel="5">
      <c r="A549" s="22" t="s">
        <v>82</v>
      </c>
      <c r="B549" s="9" t="s">
        <v>81</v>
      </c>
      <c r="C549" s="9" t="s">
        <v>347</v>
      </c>
      <c r="D549" s="9" t="s">
        <v>5</v>
      </c>
      <c r="E549" s="9"/>
      <c r="F549" s="72">
        <f t="shared" si="56"/>
        <v>20294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X549" s="72">
        <f t="shared" si="57"/>
        <v>20294</v>
      </c>
      <c r="Y549" s="92">
        <f t="shared" si="53"/>
        <v>100</v>
      </c>
      <c r="Z549" s="100"/>
      <c r="AA549" s="137"/>
      <c r="AB549" s="137"/>
    </row>
    <row r="550" spans="1:28" s="24" customFormat="1" ht="31.5" outlineLevel="5">
      <c r="A550" s="22" t="s">
        <v>136</v>
      </c>
      <c r="B550" s="9" t="s">
        <v>81</v>
      </c>
      <c r="C550" s="9" t="s">
        <v>258</v>
      </c>
      <c r="D550" s="9" t="s">
        <v>5</v>
      </c>
      <c r="E550" s="9"/>
      <c r="F550" s="72">
        <f t="shared" si="56"/>
        <v>20294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X550" s="72">
        <f t="shared" si="57"/>
        <v>20294</v>
      </c>
      <c r="Y550" s="92">
        <f t="shared" si="53"/>
        <v>100</v>
      </c>
      <c r="Z550" s="100"/>
      <c r="AA550" s="137"/>
      <c r="AB550" s="137"/>
    </row>
    <row r="551" spans="1:28" s="24" customFormat="1" ht="31.5" outlineLevel="5">
      <c r="A551" s="22" t="s">
        <v>138</v>
      </c>
      <c r="B551" s="9" t="s">
        <v>81</v>
      </c>
      <c r="C551" s="9" t="s">
        <v>259</v>
      </c>
      <c r="D551" s="9" t="s">
        <v>5</v>
      </c>
      <c r="E551" s="9"/>
      <c r="F551" s="72">
        <f t="shared" si="56"/>
        <v>20294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X551" s="72">
        <f t="shared" si="57"/>
        <v>20294</v>
      </c>
      <c r="Y551" s="92">
        <f t="shared" si="53"/>
        <v>100</v>
      </c>
      <c r="Z551" s="100"/>
      <c r="AA551" s="137"/>
      <c r="AB551" s="137"/>
    </row>
    <row r="552" spans="1:28" s="24" customFormat="1" ht="47.25" outlineLevel="5">
      <c r="A552" s="5" t="s">
        <v>192</v>
      </c>
      <c r="B552" s="6" t="s">
        <v>81</v>
      </c>
      <c r="C552" s="6" t="s">
        <v>351</v>
      </c>
      <c r="D552" s="6" t="s">
        <v>5</v>
      </c>
      <c r="E552" s="6"/>
      <c r="F552" s="74">
        <f t="shared" si="56"/>
        <v>20294</v>
      </c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X552" s="74">
        <f t="shared" si="57"/>
        <v>20294</v>
      </c>
      <c r="Y552" s="92">
        <f t="shared" si="53"/>
        <v>100</v>
      </c>
      <c r="Z552" s="100"/>
      <c r="AA552" s="137"/>
      <c r="AB552" s="137"/>
    </row>
    <row r="553" spans="1:28" s="24" customFormat="1" ht="15.75" outlineLevel="5">
      <c r="A553" s="5" t="s">
        <v>134</v>
      </c>
      <c r="B553" s="6" t="s">
        <v>81</v>
      </c>
      <c r="C553" s="6" t="s">
        <v>351</v>
      </c>
      <c r="D553" s="6" t="s">
        <v>135</v>
      </c>
      <c r="E553" s="6"/>
      <c r="F553" s="74">
        <f t="shared" si="56"/>
        <v>20294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X553" s="74">
        <f t="shared" si="57"/>
        <v>20294</v>
      </c>
      <c r="Y553" s="92">
        <f>X553/F553*100</f>
        <v>100</v>
      </c>
      <c r="Z553" s="100"/>
      <c r="AA553" s="137"/>
      <c r="AB553" s="137"/>
    </row>
    <row r="554" spans="1:28" s="24" customFormat="1" ht="15.75" outlineLevel="5">
      <c r="A554" s="44" t="s">
        <v>132</v>
      </c>
      <c r="B554" s="45" t="s">
        <v>81</v>
      </c>
      <c r="C554" s="45" t="s">
        <v>351</v>
      </c>
      <c r="D554" s="45" t="s">
        <v>133</v>
      </c>
      <c r="E554" s="45"/>
      <c r="F554" s="75">
        <v>20294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X554" s="115">
        <v>20294</v>
      </c>
      <c r="Y554" s="92">
        <f>X554/F554*100</f>
        <v>100</v>
      </c>
      <c r="Z554" s="100"/>
      <c r="AA554" s="134"/>
      <c r="AB554" s="134"/>
    </row>
    <row r="555" spans="1:25" ht="18.75">
      <c r="A555" s="156" t="s">
        <v>24</v>
      </c>
      <c r="B555" s="156"/>
      <c r="C555" s="156"/>
      <c r="D555" s="156"/>
      <c r="E555" s="156"/>
      <c r="F555" s="119">
        <f>F14+F185+F192+F248+F294+F441+F179+F486+F518+F529+F542+F548</f>
        <v>650364.3638099999</v>
      </c>
      <c r="G555" s="11" t="e">
        <f>#REF!+G486+#REF!+G441+G294+G248+G192+G185+G14</f>
        <v>#REF!</v>
      </c>
      <c r="H555" s="11" t="e">
        <f>#REF!+H486+#REF!+H441+H294+H248+H192+H185+H14</f>
        <v>#REF!</v>
      </c>
      <c r="I555" s="11" t="e">
        <f>#REF!+I486+#REF!+I441+I294+I248+I192+I185+I14</f>
        <v>#REF!</v>
      </c>
      <c r="J555" s="11" t="e">
        <f>#REF!+J486+#REF!+J441+J294+J248+J192+J185+J14</f>
        <v>#REF!</v>
      </c>
      <c r="K555" s="11" t="e">
        <f>#REF!+K486+#REF!+K441+K294+K248+K192+K185+K14</f>
        <v>#REF!</v>
      </c>
      <c r="L555" s="11" t="e">
        <f>#REF!+L486+#REF!+L441+L294+L248+L192+L185+L14</f>
        <v>#REF!</v>
      </c>
      <c r="M555" s="11" t="e">
        <f>#REF!+M486+#REF!+M441+M294+M248+M192+M185+M14</f>
        <v>#REF!</v>
      </c>
      <c r="N555" s="11" t="e">
        <f>#REF!+N486+#REF!+N441+N294+N248+N192+N185+N14</f>
        <v>#REF!</v>
      </c>
      <c r="O555" s="11" t="e">
        <f>#REF!+O486+#REF!+O441+O294+O248+O192+O185+O14</f>
        <v>#REF!</v>
      </c>
      <c r="P555" s="11" t="e">
        <f>#REF!+P486+#REF!+P441+P294+P248+P192+P185+P14</f>
        <v>#REF!</v>
      </c>
      <c r="Q555" s="11" t="e">
        <f>#REF!+Q486+#REF!+Q441+Q294+Q248+Q192+Q185+Q14</f>
        <v>#REF!</v>
      </c>
      <c r="R555" s="11" t="e">
        <f>#REF!+R486+#REF!+R441+R294+R248+R192+R185+R14</f>
        <v>#REF!</v>
      </c>
      <c r="S555" s="11" t="e">
        <f>#REF!+S486+#REF!+S441+S294+S248+S192+S185+S14</f>
        <v>#REF!</v>
      </c>
      <c r="T555" s="11" t="e">
        <f>#REF!+T486+#REF!+T441+T294+T248+T192+T185+T14</f>
        <v>#REF!</v>
      </c>
      <c r="U555" s="11" t="e">
        <f>#REF!+U486+#REF!+U441+U294+U248+U192+U185+U14</f>
        <v>#REF!</v>
      </c>
      <c r="V555" s="11" t="e">
        <f>#REF!+V486+#REF!+V441+V294+V248+V192+V185+V14</f>
        <v>#REF!</v>
      </c>
      <c r="X555" s="119">
        <f>X14+X185+X192+X248+X294+X441+X179+X486+X518+X529+X542+X548</f>
        <v>639540.31461</v>
      </c>
      <c r="Y555" s="92">
        <f>X555/F555*100</f>
        <v>98.33569460408472</v>
      </c>
    </row>
    <row r="556" spans="1:2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>
      <c r="A557" s="155"/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3"/>
      <c r="V557" s="3"/>
    </row>
  </sheetData>
  <sheetProtection/>
  <autoFilter ref="A13:F555"/>
  <mergeCells count="11">
    <mergeCell ref="A10:V10"/>
    <mergeCell ref="A557:T557"/>
    <mergeCell ref="A555:E555"/>
    <mergeCell ref="A12:V12"/>
    <mergeCell ref="A11:V11"/>
    <mergeCell ref="B2:Y2"/>
    <mergeCell ref="B3:Y3"/>
    <mergeCell ref="B4:Y4"/>
    <mergeCell ref="B6:W6"/>
    <mergeCell ref="B7:W7"/>
    <mergeCell ref="C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2018-05-31T22:11:23Z</dcterms:modified>
  <cp:category/>
  <cp:version/>
  <cp:contentType/>
  <cp:contentStatus/>
</cp:coreProperties>
</file>